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8 УК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<sst xmlns="http://schemas.openxmlformats.org/spreadsheetml/2006/main" count="1252" uniqueCount="350">
  <si>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</si>
  <si>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</si>
  <si>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</si>
  <si>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</si>
  <si>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</si>
  <si>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</si>
  <si>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</si>
  <si>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</si>
  <si>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</si>
  <si>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</si>
  <si>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</si>
  <si>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</si>
  <si>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</si>
  <si>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</si>
  <si>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</si>
  <si>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</si>
  <si>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</si>
  <si>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</si>
  <si>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</si>
  <si>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</si>
  <si>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</si>
  <si>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</si>
  <si>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</si>
  <si>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</si>
  <si>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</si>
  <si>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</si>
  <si>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</si>
  <si>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</si>
  <si>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</si>
  <si>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</si>
  <si>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</si>
  <si>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</si>
  <si>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</si>
  <si>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</si>
  <si>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</si>
  <si>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</si>
  <si>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</si>
  <si>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</si>
  <si>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</si>
  <si>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</si>
  <si>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</si>
  <si>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</si>
  <si>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</si>
  <si>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</si>
  <si>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</si>
  <si>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</si>
  <si>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</si>
  <si>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</si>
  <si>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</si>
  <si>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</si>
  <si>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</si>
  <si>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</si>
  <si>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</si>
  <si>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</si>
  <si>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</si>
  <si>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</si>
  <si>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</si>
  <si>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</si>
  <si>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</si>
  <si>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</si>
  <si>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</si>
  <si>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</si>
  <si>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</si>
  <si>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</si>
  <si>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</si>
  <si>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</si>
  <si>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</si>
  <si>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</si>
  <si>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</si>
  <si>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</si>
  <si>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</si>
  <si>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</si>
  <si>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</si>
  <si>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</si>
  <si>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</si>
  <si>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</si>
  <si>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</si>
  <si>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</si>
  <si>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</si>
  <si>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</si>
  <si>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</si>
  <si>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</si>
  <si>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</si>
  <si>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</si>
  <si>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</si>
  <si>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</si>
  <si>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</si>
  <si>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</si>
  <si>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</si>
  <si>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</si>
  <si>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</si>
  <si>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</si>
  <si>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</si>
  <si>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</si>
  <si>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</si>
  <si>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</si>
  <si>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</si>
  <si>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</si>
  <si>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</si>
  <si>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</si>
  <si>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</si>
  <si>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</si>
  <si>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</si>
  <si>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</si>
  <si>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</si>
  <si>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</si>
  <si>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</si>
  <si>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</si>
  <si>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</si>
  <si>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</si>
  <si>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</si>
  <si>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</si>
  <si>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</si>
  <si>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</si>
  <si>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</si>
  <si>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</si>
  <si>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</si>
  <si>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</si>
  <si>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</si>
  <si>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</si>
  <si>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</si>
  <si>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</si>
  <si>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</si>
  <si>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</si>
  <si>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</si>
  <si>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</si>
  <si>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</si>
  <si>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</si>
  <si>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</si>
  <si>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</si>
  <si>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</si>
  <si>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</si>
  <si>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</si>
  <si>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</si>
  <si>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</si>
  <si>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</si>
  <si>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</si>
  <si>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</si>
  <si>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</si>
  <si>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</si>
  <si>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</si>
  <si>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</si>
  <si>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</si>
  <si>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</si>
  <si>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</si>
  <si>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</si>
  <si>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</si>
  <si>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</si>
  <si>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</si>
  <si>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</si>
  <si>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</si>
  <si>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</si>
  <si>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</si>
  <si>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</si>
  <si>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</si>
  <si>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</si>
  <si>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</si>
  <si>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</si>
  <si>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</si>
  <si>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</si>
  <si>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</si>
  <si>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</si>
  <si>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</si>
  <si>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</si>
  <si>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</si>
  <si>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</si>
  <si>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</si>
  <si>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</si>
  <si>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</si>
  <si>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</si>
  <si>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</si>
  <si>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</si>
  <si>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</si>
  <si>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</si>
  <si>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</si>
  <si>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</si>
  <si>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</si>
  <si>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</si>
  <si>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</si>
  <si>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</si>
  <si>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</si>
  <si>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</si>
  <si>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</si>
  <si>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</si>
  <si>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</si>
  <si>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</si>
  <si>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</si>
  <si>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</si>
  <si>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</si>
  <si>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</si>
  <si>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</si>
  <si>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</si>
  <si>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</si>
  <si>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</si>
  <si>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</si>
  <si>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</si>
  <si>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</si>
  <si>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</si>
  <si>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</si>
  <si>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</si>
  <si>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</si>
  <si>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</si>
  <si>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</si>
  <si>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</si>
  <si>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</si>
  <si>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</si>
  <si>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</si>
  <si>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</si>
  <si>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</si>
  <si>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</si>
  <si>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</si>
  <si>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</si>
  <si>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</si>
  <si>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</si>
  <si>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</si>
  <si>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соответствует материалу стен</t>
  </si>
  <si>
    <t>холодное водоснабжение</t>
  </si>
  <si>
    <t>качели 2шт. ,турник,горка с лестницей, качалка</t>
  </si>
  <si>
    <t>организованный, внутренний</t>
  </si>
  <si>
    <t xml:space="preserve">договор б/н от 01.09.2012г </t>
  </si>
  <si>
    <t>Талсинская д.21</t>
  </si>
  <si>
    <t>3 офисов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</si>
  <si>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</si>
  <si>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</si>
  <si>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</si>
  <si>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</si>
  <si>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</si>
  <si>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</si>
  <si>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</si>
  <si>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</si>
  <si>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</si>
  <si>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</si>
  <si>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пожарные гидранты</t>
  </si>
  <si>
    <t>кирпичный</t>
  </si>
  <si>
    <t>А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</si>
  <si>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</si>
  <si>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</si>
  <si>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</si>
  <si>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</si>
  <si>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</si>
  <si>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</si>
  <si>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</si>
  <si>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</si>
  <si>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</si>
  <si>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</si>
  <si>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</si>
  <si>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</si>
  <si>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</si>
  <si>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</si>
  <si>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</si>
  <si>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</si>
  <si>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</si>
  <si>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</si>
  <si>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</si>
  <si>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</si>
  <si>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</si>
  <si>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</si>
  <si>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</si>
  <si>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</si>
  <si>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</si>
  <si>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</si>
  <si>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</si>
  <si>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</si>
  <si>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</si>
  <si>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</si>
  <si>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</si>
  <si>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</si>
  <si>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</si>
  <si>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</si>
  <si>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ФГУП "Центр дезинфекции Щелковского района, г.Щелково, Московской обл."</t>
  </si>
  <si>
    <t>ГУП МО "Мособлгаз"</t>
  </si>
  <si>
    <t>Отопление</t>
  </si>
  <si>
    <t>Водоотведение</t>
  </si>
  <si>
    <t>Гкал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</si>
  <si>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</si>
  <si>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</si>
  <si>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</si>
  <si>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</si>
  <si>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</si>
  <si>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</si>
  <si>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</si>
  <si>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</si>
  <si>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</si>
  <si>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Индивидуальный тепловой пункт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</si>
  <si>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</si>
  <si>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</si>
  <si>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</si>
  <si>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</si>
  <si>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</si>
  <si>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</si>
  <si>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</si>
  <si>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</si>
  <si>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 xml:space="preserve">Горячее водоснабжение </t>
  </si>
  <si>
    <t xml:space="preserve">Э/энергия бытовых потребителей </t>
  </si>
  <si>
    <t>кВт.ч</t>
  </si>
  <si>
    <t>ООО "Эль энд Ти"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</si>
  <si>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</si>
  <si>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</si>
  <si>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</si>
  <si>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</si>
  <si>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</si>
  <si>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</si>
  <si>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</si>
  <si>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</si>
  <si>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</si>
  <si>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</si>
  <si>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</si>
  <si>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</si>
  <si>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</si>
  <si>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Договор №698 от 26.10.2015г.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</si>
  <si>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</si>
  <si>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</si>
  <si>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</si>
  <si>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</si>
  <si>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</si>
  <si>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</si>
  <si>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</si>
  <si>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</si>
  <si>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</si>
  <si>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</si>
  <si>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</si>
  <si>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</si>
  <si>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</si>
  <si>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</si>
  <si>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</si>
  <si>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</si>
  <si>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</si>
  <si>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</si>
  <si>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</si>
  <si>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</si>
  <si>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</si>
  <si>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по адресу: Московская обл., г. Щелково, ул. Талсинская, д. 21</t>
  </si>
  <si>
    <t>25.03.2019 г.</t>
  </si>
  <si>
    <t>31.12.2018 г.</t>
  </si>
  <si>
    <t>Общая информация о выполняемых работах (оказываемых услугах) по содержанию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</si>
  <si>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</si>
  <si>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</si>
  <si>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</si>
  <si>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</si>
  <si>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</si>
  <si>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по адресу: Московская обл.,  ул. Талсинская,  д. 8</t>
  </si>
  <si>
    <t>по адресу: Московская обл.,  ул. Талсинская,  д. 4</t>
  </si>
  <si>
    <t>31.03.2020 г.</t>
  </si>
  <si>
    <t>31.12.2019 г.</t>
  </si>
  <si>
    <t>01.02.2018 г.</t>
  </si>
  <si>
    <t>1 п/г</t>
  </si>
  <si>
    <t>Директор ООО "УК "Жилище" ___________________ Спицын Д.Н.</t>
  </si>
  <si>
    <t>01.10.2018 г.</t>
  </si>
  <si>
    <t>Директор ООО "УК "Альтаир" ___________________ Рыжов А.А.</t>
  </si>
  <si>
    <t>01.10.2019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</si>
</sst>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0;&#1088;&#1072;&#1089;&#1085;.,%207%20&#1089;%20&#1085;&#1086;&#1074;&#1086;&#1081;%20&#1092;&#1086;&#1088;&#1084;&#1086;&#1081;%202.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Y57">
            <v>-539932.1553</v>
          </cell>
        </row>
        <row r="58">
          <cell r="Y58">
            <v>10511.52</v>
          </cell>
        </row>
        <row r="59">
          <cell r="Y59">
            <v>755960.79</v>
          </cell>
        </row>
        <row r="60">
          <cell r="Y60">
            <v>4412772.37</v>
          </cell>
        </row>
        <row r="61">
          <cell r="Y61">
            <v>2747808.4696000004</v>
          </cell>
        </row>
        <row r="62">
          <cell r="Y62">
            <v>978519.6083999998</v>
          </cell>
        </row>
        <row r="63">
          <cell r="Y63">
            <v>686444.2919999999</v>
          </cell>
        </row>
        <row r="64">
          <cell r="Y64">
            <v>4382550.34</v>
          </cell>
        </row>
        <row r="65">
          <cell r="Y65">
            <v>4382550.34</v>
          </cell>
        </row>
        <row r="70">
          <cell r="Y70">
            <v>3842618.1847</v>
          </cell>
        </row>
        <row r="71">
          <cell r="Y71">
            <v>-751397.8769</v>
          </cell>
        </row>
        <row r="72">
          <cell r="Y72">
            <v>609.26</v>
          </cell>
        </row>
        <row r="73">
          <cell r="Y73">
            <v>776280.56</v>
          </cell>
        </row>
        <row r="74">
          <cell r="Y74">
            <v>4629735.273142364</v>
          </cell>
        </row>
        <row r="75">
          <cell r="Y75">
            <v>686444.2919999999</v>
          </cell>
        </row>
        <row r="76">
          <cell r="Y76">
            <v>1189985.3299999998</v>
          </cell>
        </row>
        <row r="77">
          <cell r="Y77">
            <v>736918.1369999999</v>
          </cell>
        </row>
        <row r="78">
          <cell r="Y78">
            <v>71336.3676</v>
          </cell>
        </row>
        <row r="79">
          <cell r="Y79">
            <v>386966.14499999996</v>
          </cell>
        </row>
        <row r="80">
          <cell r="Y80">
            <v>155459.44259999998</v>
          </cell>
        </row>
        <row r="81">
          <cell r="Y81">
            <v>633951.4931999999</v>
          </cell>
        </row>
        <row r="82">
          <cell r="Y82">
            <v>8075.815199999999</v>
          </cell>
        </row>
        <row r="83">
          <cell r="Y83">
            <v>65952.49079999999</v>
          </cell>
        </row>
        <row r="84">
          <cell r="Y84">
            <v>20862.522599999997</v>
          </cell>
        </row>
        <row r="85">
          <cell r="Y85">
            <v>5383.876799999999</v>
          </cell>
        </row>
        <row r="86">
          <cell r="Y86">
            <v>205933.28759999998</v>
          </cell>
        </row>
        <row r="87">
          <cell r="Y87">
            <v>0</v>
          </cell>
        </row>
        <row r="88">
          <cell r="Y88">
            <v>9835.226532</v>
          </cell>
        </row>
        <row r="89">
          <cell r="Y89">
            <v>59631.287738364</v>
          </cell>
        </row>
        <row r="90">
          <cell r="Y90">
            <v>17058.798792</v>
          </cell>
        </row>
        <row r="91">
          <cell r="Y91">
            <v>375940.7596799999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6" t="s">
        <v>132</v>
      </c>
      <c r="B1" s="86"/>
      <c r="C1" s="86"/>
      <c r="D1" s="86"/>
    </row>
    <row r="2" s="13" customFormat="1" ht="15.75"/>
    <row r="3" spans="1:4" s="13" customFormat="1" ht="15.75">
      <c r="A3" s="87" t="s">
        <v>19</v>
      </c>
      <c r="B3" s="87"/>
      <c r="C3" s="87"/>
      <c r="D3" s="87"/>
    </row>
    <row r="4" spans="1:4" s="13" customFormat="1" ht="15.75">
      <c r="A4" s="16"/>
      <c r="B4" s="16" t="s">
        <v>340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200</v>
      </c>
    </row>
    <row r="8" spans="1:4" s="6" customFormat="1" ht="18.75" customHeight="1">
      <c r="A8" s="85" t="s">
        <v>20</v>
      </c>
      <c r="B8" s="85"/>
      <c r="C8" s="85"/>
      <c r="D8" s="85"/>
    </row>
    <row r="9" spans="1:4" s="6" customFormat="1" ht="52.5" customHeight="1">
      <c r="A9" s="4" t="s">
        <v>133</v>
      </c>
      <c r="B9" s="3" t="s">
        <v>21</v>
      </c>
      <c r="C9" s="5" t="s">
        <v>5</v>
      </c>
      <c r="D9" s="5" t="s">
        <v>219</v>
      </c>
    </row>
    <row r="10" spans="1:4" s="6" customFormat="1" ht="19.5" customHeight="1">
      <c r="A10" s="4" t="s">
        <v>134</v>
      </c>
      <c r="B10" s="3" t="s">
        <v>22</v>
      </c>
      <c r="C10" s="5" t="s">
        <v>5</v>
      </c>
      <c r="D10" s="18">
        <v>41153</v>
      </c>
    </row>
    <row r="11" spans="1:4" s="6" customFormat="1" ht="20.25" customHeight="1">
      <c r="A11" s="85" t="s">
        <v>44</v>
      </c>
      <c r="B11" s="85"/>
      <c r="C11" s="85"/>
      <c r="D11" s="85"/>
    </row>
    <row r="12" spans="1:4" s="6" customFormat="1" ht="30" customHeight="1">
      <c r="A12" s="4" t="s">
        <v>135</v>
      </c>
      <c r="B12" s="7" t="s">
        <v>23</v>
      </c>
      <c r="C12" s="5" t="s">
        <v>5</v>
      </c>
      <c r="D12" s="5" t="s">
        <v>201</v>
      </c>
    </row>
    <row r="13" spans="1:4" s="6" customFormat="1" ht="30" customHeight="1">
      <c r="A13" s="85" t="s">
        <v>24</v>
      </c>
      <c r="B13" s="85"/>
      <c r="C13" s="85"/>
      <c r="D13" s="85"/>
    </row>
    <row r="14" spans="1:4" s="6" customFormat="1" ht="35.25" customHeight="1">
      <c r="A14" s="4" t="s">
        <v>136</v>
      </c>
      <c r="B14" s="7" t="s">
        <v>45</v>
      </c>
      <c r="C14" s="5" t="s">
        <v>5</v>
      </c>
      <c r="D14" s="5" t="s">
        <v>220</v>
      </c>
    </row>
    <row r="15" spans="1:4" s="6" customFormat="1" ht="19.5" customHeight="1">
      <c r="A15" s="4" t="s">
        <v>137</v>
      </c>
      <c r="B15" s="7" t="s">
        <v>139</v>
      </c>
      <c r="C15" s="5" t="s">
        <v>5</v>
      </c>
      <c r="D15" s="5">
        <v>2004</v>
      </c>
    </row>
    <row r="16" spans="1:4" s="6" customFormat="1" ht="20.25" customHeight="1">
      <c r="A16" s="4" t="s">
        <v>138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143</v>
      </c>
      <c r="B17" s="3" t="s">
        <v>26</v>
      </c>
      <c r="C17" s="8" t="s">
        <v>5</v>
      </c>
      <c r="D17" s="8" t="s">
        <v>223</v>
      </c>
    </row>
    <row r="18" spans="1:4" s="6" customFormat="1" ht="19.5" customHeight="1">
      <c r="A18" s="4" t="s">
        <v>144</v>
      </c>
      <c r="B18" s="3" t="s">
        <v>27</v>
      </c>
      <c r="C18" s="8" t="s">
        <v>5</v>
      </c>
      <c r="D18" s="19">
        <v>10</v>
      </c>
    </row>
    <row r="19" spans="1:4" s="6" customFormat="1" ht="19.5" customHeight="1">
      <c r="A19" s="4" t="s">
        <v>145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146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147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148</v>
      </c>
      <c r="B22" s="3" t="s">
        <v>29</v>
      </c>
      <c r="C22" s="8" t="s">
        <v>6</v>
      </c>
      <c r="D22" s="8">
        <v>4</v>
      </c>
    </row>
    <row r="23" spans="1:4" s="6" customFormat="1" ht="19.5" customHeight="1">
      <c r="A23" s="4" t="s">
        <v>149</v>
      </c>
      <c r="B23" s="3" t="s">
        <v>140</v>
      </c>
      <c r="C23" s="8"/>
      <c r="D23" s="8">
        <v>183</v>
      </c>
    </row>
    <row r="24" spans="1:4" s="6" customFormat="1" ht="19.5" customHeight="1">
      <c r="A24" s="4" t="s">
        <v>150</v>
      </c>
      <c r="B24" s="9" t="s">
        <v>141</v>
      </c>
      <c r="C24" s="8" t="s">
        <v>6</v>
      </c>
      <c r="D24" s="8">
        <v>180</v>
      </c>
    </row>
    <row r="25" spans="1:4" s="6" customFormat="1" ht="19.5" customHeight="1">
      <c r="A25" s="4" t="s">
        <v>151</v>
      </c>
      <c r="B25" s="9" t="s">
        <v>142</v>
      </c>
      <c r="C25" s="8" t="s">
        <v>6</v>
      </c>
      <c r="D25" s="8" t="s">
        <v>221</v>
      </c>
    </row>
    <row r="26" spans="1:4" s="6" customFormat="1" ht="19.5" customHeight="1">
      <c r="A26" s="4" t="s">
        <v>152</v>
      </c>
      <c r="B26" s="3" t="s">
        <v>30</v>
      </c>
      <c r="C26" s="5" t="s">
        <v>7</v>
      </c>
      <c r="D26" s="5">
        <v>13325</v>
      </c>
    </row>
    <row r="27" spans="1:4" s="6" customFormat="1" ht="19.5" customHeight="1">
      <c r="A27" s="4" t="s">
        <v>153</v>
      </c>
      <c r="B27" s="4" t="s">
        <v>41</v>
      </c>
      <c r="C27" s="5" t="s">
        <v>7</v>
      </c>
      <c r="D27" s="5">
        <v>10861.9</v>
      </c>
    </row>
    <row r="28" spans="1:4" s="6" customFormat="1" ht="19.5" customHeight="1">
      <c r="A28" s="4" t="s">
        <v>154</v>
      </c>
      <c r="B28" s="4" t="s">
        <v>42</v>
      </c>
      <c r="C28" s="5" t="s">
        <v>7</v>
      </c>
      <c r="D28" s="5">
        <v>2463.1</v>
      </c>
    </row>
    <row r="29" spans="1:4" s="6" customFormat="1" ht="30" customHeight="1">
      <c r="A29" s="4" t="s">
        <v>155</v>
      </c>
      <c r="B29" s="4" t="s">
        <v>43</v>
      </c>
      <c r="C29" s="5" t="s">
        <v>7</v>
      </c>
      <c r="D29" s="5">
        <v>2463.1</v>
      </c>
    </row>
    <row r="30" spans="1:4" s="6" customFormat="1" ht="33" customHeight="1">
      <c r="A30" s="4" t="s">
        <v>159</v>
      </c>
      <c r="B30" s="3" t="s">
        <v>156</v>
      </c>
      <c r="C30" s="5" t="s">
        <v>5</v>
      </c>
      <c r="D30" s="8" t="s">
        <v>222</v>
      </c>
    </row>
    <row r="31" spans="1:4" s="6" customFormat="1" ht="30" customHeight="1">
      <c r="A31" s="4" t="s">
        <v>160</v>
      </c>
      <c r="B31" s="3" t="s">
        <v>157</v>
      </c>
      <c r="C31" s="5" t="s">
        <v>7</v>
      </c>
      <c r="D31" s="5"/>
    </row>
    <row r="32" spans="1:4" s="6" customFormat="1" ht="21" customHeight="1">
      <c r="A32" s="4" t="s">
        <v>161</v>
      </c>
      <c r="B32" s="3" t="s">
        <v>158</v>
      </c>
      <c r="C32" s="5" t="s">
        <v>7</v>
      </c>
      <c r="D32" s="5">
        <v>120.8</v>
      </c>
    </row>
    <row r="33" spans="1:4" s="6" customFormat="1" ht="19.5" customHeight="1">
      <c r="A33" s="4" t="s">
        <v>162</v>
      </c>
      <c r="B33" s="3" t="s">
        <v>31</v>
      </c>
      <c r="C33" s="5" t="s">
        <v>5</v>
      </c>
      <c r="D33" s="5" t="s">
        <v>224</v>
      </c>
    </row>
    <row r="34" spans="1:4" s="6" customFormat="1" ht="29.25" customHeight="1">
      <c r="A34" s="4" t="s">
        <v>166</v>
      </c>
      <c r="B34" s="3" t="s">
        <v>163</v>
      </c>
      <c r="C34" s="5" t="s">
        <v>5</v>
      </c>
      <c r="D34" s="8"/>
    </row>
    <row r="35" spans="1:4" s="6" customFormat="1" ht="19.5" customHeight="1">
      <c r="A35" s="4" t="s">
        <v>167</v>
      </c>
      <c r="B35" s="3" t="s">
        <v>164</v>
      </c>
      <c r="C35" s="5" t="s">
        <v>5</v>
      </c>
      <c r="D35" s="5"/>
    </row>
    <row r="36" spans="1:4" s="6" customFormat="1" ht="21.75" customHeight="1">
      <c r="A36" s="4" t="s">
        <v>168</v>
      </c>
      <c r="B36" s="3" t="s">
        <v>165</v>
      </c>
      <c r="C36" s="5" t="s">
        <v>5</v>
      </c>
      <c r="D36" s="8" t="s">
        <v>234</v>
      </c>
    </row>
    <row r="37" spans="1:4" s="6" customFormat="1" ht="19.5" customHeight="1">
      <c r="A37" s="4" t="s">
        <v>169</v>
      </c>
      <c r="B37" s="3" t="s">
        <v>32</v>
      </c>
      <c r="C37" s="5" t="s">
        <v>5</v>
      </c>
      <c r="D37" s="5"/>
    </row>
    <row r="38" spans="1:4" s="6" customFormat="1" ht="20.25" customHeight="1">
      <c r="A38" s="85" t="s">
        <v>35</v>
      </c>
      <c r="B38" s="85"/>
      <c r="C38" s="85"/>
      <c r="D38" s="85"/>
    </row>
    <row r="39" spans="1:4" s="6" customFormat="1" ht="48.75" customHeight="1">
      <c r="A39" s="4" t="s">
        <v>170</v>
      </c>
      <c r="B39" s="3" t="s">
        <v>36</v>
      </c>
      <c r="C39" s="12" t="s">
        <v>5</v>
      </c>
      <c r="D39" s="8" t="s">
        <v>217</v>
      </c>
    </row>
    <row r="40" spans="1:4" s="6" customFormat="1" ht="19.5" customHeight="1">
      <c r="A40" s="4" t="s">
        <v>171</v>
      </c>
      <c r="B40" s="3" t="s">
        <v>37</v>
      </c>
      <c r="C40" s="12" t="s">
        <v>5</v>
      </c>
      <c r="D40" s="11" t="s">
        <v>202</v>
      </c>
    </row>
    <row r="41" spans="1:4" s="6" customFormat="1" ht="19.5" customHeight="1">
      <c r="A41" s="4" t="s">
        <v>172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44"/>
  <sheetViews>
    <sheetView tabSelected="1" zoomScalePageLayoutView="0" workbookViewId="0" topLeftCell="A1">
      <selection activeCell="E1" sqref="E1:K16384"/>
    </sheetView>
  </sheetViews>
  <sheetFormatPr defaultColWidth="5.8515625" defaultRowHeight="15"/>
  <cols>
    <col min="1" max="1" width="5.8515625" style="1" customWidth="1"/>
    <col min="2" max="2" width="68.00390625" style="15" customWidth="1"/>
    <col min="3" max="3" width="10.57421875" style="1" customWidth="1"/>
    <col min="4" max="4" width="14.00390625" style="68" bestFit="1" customWidth="1"/>
    <col min="5" max="248" width="9.140625" style="1" customWidth="1"/>
    <col min="249" max="16384" width="5.8515625" style="1" customWidth="1"/>
  </cols>
  <sheetData>
    <row r="1" spans="1:4" ht="15.75">
      <c r="A1" s="86" t="s">
        <v>185</v>
      </c>
      <c r="B1" s="86"/>
      <c r="C1" s="86"/>
      <c r="D1" s="86"/>
    </row>
    <row r="2" spans="2:4" ht="15.75">
      <c r="B2" s="97" t="s">
        <v>341</v>
      </c>
      <c r="C2" s="97"/>
      <c r="D2" s="97"/>
    </row>
    <row r="3" spans="1:4" ht="31.5">
      <c r="A3" s="37" t="s">
        <v>0</v>
      </c>
      <c r="B3" s="38" t="s">
        <v>1</v>
      </c>
      <c r="C3" s="39" t="s">
        <v>2</v>
      </c>
      <c r="D3" s="40" t="s">
        <v>3</v>
      </c>
    </row>
    <row r="4" spans="1:247" ht="15.75">
      <c r="A4" s="37">
        <v>1</v>
      </c>
      <c r="B4" s="38" t="s">
        <v>4</v>
      </c>
      <c r="C4" s="37" t="s">
        <v>5</v>
      </c>
      <c r="D4" s="42" t="s">
        <v>342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</row>
    <row r="5" spans="1:247" ht="15.75">
      <c r="A5" s="37">
        <v>2</v>
      </c>
      <c r="B5" s="38" t="s">
        <v>116</v>
      </c>
      <c r="C5" s="37" t="s">
        <v>5</v>
      </c>
      <c r="D5" s="42" t="s">
        <v>349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ht="15.75">
      <c r="A6" s="37">
        <v>3</v>
      </c>
      <c r="B6" s="38" t="s">
        <v>117</v>
      </c>
      <c r="C6" s="37" t="s">
        <v>5</v>
      </c>
      <c r="D6" s="42" t="s">
        <v>343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ht="15.75">
      <c r="A7" s="37">
        <v>4</v>
      </c>
      <c r="B7" s="98" t="s">
        <v>334</v>
      </c>
      <c r="C7" s="99"/>
      <c r="D7" s="10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ht="15.75">
      <c r="A8" s="37">
        <v>5</v>
      </c>
      <c r="B8" s="38" t="s">
        <v>118</v>
      </c>
      <c r="C8" s="37" t="s">
        <v>18</v>
      </c>
      <c r="D8" s="43">
        <f>'[3]трансп'!Y57</f>
        <v>-539932.1553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ht="15.75">
      <c r="A9" s="37">
        <v>6</v>
      </c>
      <c r="B9" s="44" t="s">
        <v>125</v>
      </c>
      <c r="C9" s="37" t="s">
        <v>18</v>
      </c>
      <c r="D9" s="43">
        <f>'[3]трансп'!Y58</f>
        <v>10511.52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247" ht="15.75">
      <c r="A10" s="37">
        <v>7</v>
      </c>
      <c r="B10" s="44" t="s">
        <v>126</v>
      </c>
      <c r="C10" s="37" t="s">
        <v>18</v>
      </c>
      <c r="D10" s="43">
        <f>'[3]трансп'!Y59</f>
        <v>755960.79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</row>
    <row r="11" spans="1:247" ht="31.5">
      <c r="A11" s="37">
        <v>8</v>
      </c>
      <c r="B11" s="45" t="s">
        <v>284</v>
      </c>
      <c r="C11" s="37" t="s">
        <v>18</v>
      </c>
      <c r="D11" s="43">
        <f>'[3]трансп'!Y60</f>
        <v>4412772.37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</row>
    <row r="12" spans="1:247" ht="15.75">
      <c r="A12" s="37">
        <v>9</v>
      </c>
      <c r="B12" s="46" t="s">
        <v>285</v>
      </c>
      <c r="C12" s="37" t="s">
        <v>18</v>
      </c>
      <c r="D12" s="43">
        <f>'[3]трансп'!Y61</f>
        <v>2747808.4696000004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</row>
    <row r="13" spans="1:247" ht="15.75">
      <c r="A13" s="37">
        <v>10</v>
      </c>
      <c r="B13" s="44" t="s">
        <v>127</v>
      </c>
      <c r="C13" s="37" t="s">
        <v>18</v>
      </c>
      <c r="D13" s="43">
        <f>'[3]трансп'!Y62</f>
        <v>978519.6083999998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</row>
    <row r="14" spans="1:247" ht="15.75">
      <c r="A14" s="37">
        <v>11</v>
      </c>
      <c r="B14" s="44" t="s">
        <v>128</v>
      </c>
      <c r="C14" s="37" t="s">
        <v>18</v>
      </c>
      <c r="D14" s="43">
        <f>'[3]трансп'!Y63</f>
        <v>686444.2919999999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</row>
    <row r="15" spans="1:247" ht="15.75">
      <c r="A15" s="37">
        <v>12</v>
      </c>
      <c r="B15" s="38" t="s">
        <v>119</v>
      </c>
      <c r="C15" s="37" t="s">
        <v>18</v>
      </c>
      <c r="D15" s="43">
        <f>'[3]трансп'!Y64</f>
        <v>4382550.34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</row>
    <row r="16" spans="1:247" ht="15.75">
      <c r="A16" s="37">
        <v>13</v>
      </c>
      <c r="B16" s="44" t="s">
        <v>186</v>
      </c>
      <c r="C16" s="37" t="s">
        <v>18</v>
      </c>
      <c r="D16" s="43">
        <f>'[3]трансп'!Y65</f>
        <v>4382550.34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</row>
    <row r="17" spans="1:247" ht="15.75">
      <c r="A17" s="37">
        <v>14</v>
      </c>
      <c r="B17" s="44" t="s">
        <v>187</v>
      </c>
      <c r="C17" s="37" t="s">
        <v>18</v>
      </c>
      <c r="D17" s="43">
        <f>'[3]трансп'!Y66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ht="15.75">
      <c r="A18" s="37">
        <v>15</v>
      </c>
      <c r="B18" s="44" t="s">
        <v>129</v>
      </c>
      <c r="C18" s="37" t="s">
        <v>18</v>
      </c>
      <c r="D18" s="43">
        <f>'[3]трансп'!Y67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ht="15.75">
      <c r="A19" s="37">
        <v>16</v>
      </c>
      <c r="B19" s="44" t="s">
        <v>130</v>
      </c>
      <c r="C19" s="37" t="s">
        <v>18</v>
      </c>
      <c r="D19" s="43">
        <f>'[3]трансп'!Y68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ht="15.75">
      <c r="A20" s="37">
        <v>17</v>
      </c>
      <c r="B20" s="44" t="s">
        <v>131</v>
      </c>
      <c r="C20" s="37" t="s">
        <v>18</v>
      </c>
      <c r="D20" s="43">
        <f>'[3]трансп'!Y69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</row>
    <row r="21" spans="1:247" ht="15.75">
      <c r="A21" s="37">
        <v>18</v>
      </c>
      <c r="B21" s="38" t="s">
        <v>120</v>
      </c>
      <c r="C21" s="37" t="s">
        <v>18</v>
      </c>
      <c r="D21" s="43">
        <f>'[3]трансп'!Y70</f>
        <v>3842618.1847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</row>
    <row r="22" spans="1:247" ht="15.75">
      <c r="A22" s="37">
        <v>19</v>
      </c>
      <c r="B22" s="44" t="s">
        <v>121</v>
      </c>
      <c r="C22" s="37" t="s">
        <v>18</v>
      </c>
      <c r="D22" s="43">
        <f>'[3]трансп'!Y71</f>
        <v>-751397.8769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pans="1:247" ht="15.75">
      <c r="A23" s="37">
        <v>20</v>
      </c>
      <c r="B23" s="44" t="s">
        <v>123</v>
      </c>
      <c r="C23" s="37" t="s">
        <v>18</v>
      </c>
      <c r="D23" s="43">
        <f>'[3]трансп'!Y72</f>
        <v>609.26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ht="15.75">
      <c r="A24" s="37">
        <v>21</v>
      </c>
      <c r="B24" s="44" t="s">
        <v>124</v>
      </c>
      <c r="C24" s="37" t="s">
        <v>18</v>
      </c>
      <c r="D24" s="43">
        <f>'[3]трансп'!Y73</f>
        <v>776280.56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ht="31.5">
      <c r="A25" s="37">
        <v>22</v>
      </c>
      <c r="B25" s="80" t="s">
        <v>286</v>
      </c>
      <c r="C25" s="37" t="s">
        <v>18</v>
      </c>
      <c r="D25" s="43">
        <f>'[3]трансп'!Y74</f>
        <v>4629735.273142364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ht="15.75">
      <c r="A26" s="37">
        <v>23</v>
      </c>
      <c r="B26" s="47" t="s">
        <v>248</v>
      </c>
      <c r="C26" s="37" t="s">
        <v>18</v>
      </c>
      <c r="D26" s="43">
        <f>'[3]трансп'!Y75</f>
        <v>686444.2919999999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ht="15.75">
      <c r="A27" s="37">
        <v>24</v>
      </c>
      <c r="B27" s="47" t="s">
        <v>251</v>
      </c>
      <c r="C27" s="37" t="s">
        <v>18</v>
      </c>
      <c r="D27" s="43">
        <f>'[3]трансп'!Y76</f>
        <v>1189985.3299999998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1:247" ht="15.75">
      <c r="A28" s="37">
        <v>25</v>
      </c>
      <c r="B28" s="47" t="s">
        <v>254</v>
      </c>
      <c r="C28" s="37" t="s">
        <v>18</v>
      </c>
      <c r="D28" s="43">
        <f>'[3]трансп'!Y77</f>
        <v>736918.1369999999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1:247" ht="15.75">
      <c r="A29" s="37">
        <v>26</v>
      </c>
      <c r="B29" s="47" t="s">
        <v>255</v>
      </c>
      <c r="C29" s="37" t="s">
        <v>18</v>
      </c>
      <c r="D29" s="43">
        <f>'[3]трансп'!Y78</f>
        <v>71336.3676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pans="1:247" ht="15.75">
      <c r="A30" s="37">
        <v>27</v>
      </c>
      <c r="B30" s="47" t="s">
        <v>256</v>
      </c>
      <c r="C30" s="37" t="s">
        <v>18</v>
      </c>
      <c r="D30" s="43">
        <f>'[3]трансп'!Y79</f>
        <v>386966.14499999996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</row>
    <row r="31" spans="1:247" ht="15.75">
      <c r="A31" s="37">
        <v>28</v>
      </c>
      <c r="B31" s="47" t="s">
        <v>258</v>
      </c>
      <c r="C31" s="37" t="s">
        <v>18</v>
      </c>
      <c r="D31" s="43">
        <f>'[3]трансп'!Y80</f>
        <v>155459.44259999998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</row>
    <row r="32" spans="1:247" ht="47.25">
      <c r="A32" s="37">
        <v>29</v>
      </c>
      <c r="B32" s="47" t="s">
        <v>259</v>
      </c>
      <c r="C32" s="37" t="s">
        <v>18</v>
      </c>
      <c r="D32" s="43">
        <f>'[3]трансп'!Y81</f>
        <v>633951.4931999999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</row>
    <row r="33" spans="1:247" ht="15.75">
      <c r="A33" s="37">
        <v>30</v>
      </c>
      <c r="B33" s="47" t="s">
        <v>260</v>
      </c>
      <c r="C33" s="37" t="s">
        <v>18</v>
      </c>
      <c r="D33" s="43">
        <f>'[3]трансп'!Y82</f>
        <v>8075.815199999999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</row>
    <row r="34" spans="1:247" ht="15.75">
      <c r="A34" s="37">
        <v>31</v>
      </c>
      <c r="B34" s="47" t="s">
        <v>268</v>
      </c>
      <c r="C34" s="37" t="s">
        <v>18</v>
      </c>
      <c r="D34" s="43">
        <f>'[3]трансп'!Y83</f>
        <v>65952.49079999999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</row>
    <row r="35" spans="1:247" ht="15.75">
      <c r="A35" s="37">
        <v>32</v>
      </c>
      <c r="B35" s="47" t="s">
        <v>262</v>
      </c>
      <c r="C35" s="37" t="s">
        <v>18</v>
      </c>
      <c r="D35" s="43">
        <f>'[3]трансп'!Y84</f>
        <v>20862.522599999997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5.75">
      <c r="A36" s="37">
        <v>33</v>
      </c>
      <c r="B36" s="47" t="s">
        <v>264</v>
      </c>
      <c r="C36" s="37" t="s">
        <v>18</v>
      </c>
      <c r="D36" s="43">
        <f>'[3]трансп'!Y85</f>
        <v>5383.876799999999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5.75">
      <c r="A37" s="37">
        <v>34</v>
      </c>
      <c r="B37" s="47" t="s">
        <v>338</v>
      </c>
      <c r="C37" s="37" t="s">
        <v>18</v>
      </c>
      <c r="D37" s="43">
        <f>'[3]трансп'!Y86</f>
        <v>205933.28759999998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5.75">
      <c r="A38" s="37">
        <v>35</v>
      </c>
      <c r="B38" s="47" t="s">
        <v>314</v>
      </c>
      <c r="C38" s="37" t="s">
        <v>18</v>
      </c>
      <c r="D38" s="43">
        <f>'[3]трансп'!Y87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5.75">
      <c r="A39" s="37">
        <v>36</v>
      </c>
      <c r="B39" s="47" t="s">
        <v>287</v>
      </c>
      <c r="C39" s="37" t="s">
        <v>18</v>
      </c>
      <c r="D39" s="43">
        <f>'[3]трансп'!Y88</f>
        <v>9835.226532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5.75">
      <c r="A40" s="37">
        <v>37</v>
      </c>
      <c r="B40" s="47" t="s">
        <v>288</v>
      </c>
      <c r="C40" s="37" t="s">
        <v>18</v>
      </c>
      <c r="D40" s="43">
        <f>'[3]трансп'!Y89</f>
        <v>59631.287738364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5.75">
      <c r="A41" s="37">
        <v>38</v>
      </c>
      <c r="B41" s="47" t="s">
        <v>236</v>
      </c>
      <c r="C41" s="37" t="s">
        <v>18</v>
      </c>
      <c r="D41" s="43">
        <f>'[3]трансп'!Y90</f>
        <v>17058.798792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5.75">
      <c r="A42" s="37">
        <v>39</v>
      </c>
      <c r="B42" s="47" t="s">
        <v>289</v>
      </c>
      <c r="C42" s="37" t="s">
        <v>18</v>
      </c>
      <c r="D42" s="43">
        <f>'[3]трансп'!Y91</f>
        <v>375940.7596799999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2:4" ht="15.75">
      <c r="B43" s="101"/>
      <c r="C43" s="101"/>
      <c r="D43" s="101"/>
    </row>
    <row r="44" ht="15.75">
      <c r="B44" s="15" t="s">
        <v>348</v>
      </c>
    </row>
  </sheetData>
  <sheetProtection/>
  <mergeCells count="4">
    <mergeCell ref="A1:D1"/>
    <mergeCell ref="B2:D2"/>
    <mergeCell ref="B7:D7"/>
    <mergeCell ref="B43:D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9" t="s">
        <v>88</v>
      </c>
      <c r="B1" s="89"/>
      <c r="C1" s="89"/>
      <c r="D1" s="89"/>
    </row>
    <row r="2" spans="1:4" s="14" customFormat="1" ht="23.25" customHeight="1">
      <c r="A2" s="17"/>
      <c r="B2" s="16" t="s">
        <v>340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203</v>
      </c>
    </row>
    <row r="6" spans="1:4" s="6" customFormat="1" ht="19.5" customHeight="1">
      <c r="A6" s="85" t="s">
        <v>46</v>
      </c>
      <c r="B6" s="85"/>
      <c r="C6" s="85"/>
      <c r="D6" s="85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204</v>
      </c>
    </row>
    <row r="8" spans="1:4" s="6" customFormat="1" ht="19.5" customHeight="1">
      <c r="A8" s="85" t="s">
        <v>173</v>
      </c>
      <c r="B8" s="85"/>
      <c r="C8" s="85"/>
      <c r="D8" s="85"/>
    </row>
    <row r="9" spans="1:4" s="6" customFormat="1" ht="19.5" customHeight="1">
      <c r="A9" s="4" t="s">
        <v>10</v>
      </c>
      <c r="B9" s="3" t="s">
        <v>174</v>
      </c>
      <c r="C9" s="5" t="s">
        <v>5</v>
      </c>
      <c r="D9" s="5" t="s">
        <v>204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205</v>
      </c>
    </row>
    <row r="11" spans="1:4" s="6" customFormat="1" ht="19.5" customHeight="1">
      <c r="A11" s="85" t="s">
        <v>89</v>
      </c>
      <c r="B11" s="85"/>
      <c r="C11" s="85"/>
      <c r="D11" s="85"/>
    </row>
    <row r="12" spans="1:4" s="6" customFormat="1" ht="33" customHeight="1">
      <c r="A12" s="4" t="s">
        <v>136</v>
      </c>
      <c r="B12" s="3" t="s">
        <v>48</v>
      </c>
      <c r="C12" s="5" t="s">
        <v>5</v>
      </c>
      <c r="D12" s="5" t="s">
        <v>215</v>
      </c>
    </row>
    <row r="13" spans="1:4" s="6" customFormat="1" ht="19.5" customHeight="1">
      <c r="A13" s="88" t="s">
        <v>49</v>
      </c>
      <c r="B13" s="88"/>
      <c r="C13" s="88"/>
      <c r="D13" s="88"/>
    </row>
    <row r="14" spans="1:4" s="6" customFormat="1" ht="19.5" customHeight="1">
      <c r="A14" s="4" t="s">
        <v>137</v>
      </c>
      <c r="B14" s="3" t="s">
        <v>50</v>
      </c>
      <c r="C14" s="5" t="s">
        <v>5</v>
      </c>
      <c r="D14" s="5" t="s">
        <v>206</v>
      </c>
    </row>
    <row r="15" spans="1:4" s="6" customFormat="1" ht="19.5" customHeight="1">
      <c r="A15" s="4" t="s">
        <v>138</v>
      </c>
      <c r="B15" s="3" t="s">
        <v>51</v>
      </c>
      <c r="C15" s="5" t="s">
        <v>5</v>
      </c>
      <c r="D15" s="8" t="s">
        <v>207</v>
      </c>
    </row>
    <row r="16" spans="1:4" s="6" customFormat="1" ht="19.5" customHeight="1">
      <c r="A16" s="88" t="s">
        <v>52</v>
      </c>
      <c r="B16" s="88"/>
      <c r="C16" s="88"/>
      <c r="D16" s="88"/>
    </row>
    <row r="17" spans="1:4" s="6" customFormat="1" ht="19.5" customHeight="1">
      <c r="A17" s="4" t="s">
        <v>143</v>
      </c>
      <c r="B17" s="3" t="s">
        <v>53</v>
      </c>
      <c r="C17" s="5" t="s">
        <v>7</v>
      </c>
      <c r="D17" s="5">
        <v>1761.9</v>
      </c>
    </row>
    <row r="18" spans="1:4" s="6" customFormat="1" ht="19.5" customHeight="1">
      <c r="A18" s="85" t="s">
        <v>54</v>
      </c>
      <c r="B18" s="85"/>
      <c r="C18" s="85"/>
      <c r="D18" s="85"/>
    </row>
    <row r="19" spans="1:4" s="6" customFormat="1" ht="35.25" customHeight="1">
      <c r="A19" s="4" t="s">
        <v>144</v>
      </c>
      <c r="B19" s="3" t="s">
        <v>55</v>
      </c>
      <c r="C19" s="5" t="s">
        <v>5</v>
      </c>
      <c r="D19" s="5" t="s">
        <v>225</v>
      </c>
    </row>
    <row r="20" spans="1:4" s="6" customFormat="1" ht="19.5" customHeight="1">
      <c r="A20" s="4" t="s">
        <v>145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85" t="s">
        <v>90</v>
      </c>
      <c r="B21" s="85"/>
      <c r="C21" s="85"/>
      <c r="D21" s="85"/>
    </row>
    <row r="22" spans="1:4" s="6" customFormat="1" ht="19.5" customHeight="1">
      <c r="A22" s="4" t="s">
        <v>146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147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148</v>
      </c>
      <c r="B24" s="7" t="s">
        <v>59</v>
      </c>
      <c r="C24" s="5" t="s">
        <v>5</v>
      </c>
      <c r="D24" s="5">
        <v>2005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208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2005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208</v>
      </c>
    </row>
    <row r="30" spans="1:4" s="6" customFormat="1" ht="19.5" customHeight="1">
      <c r="A30" s="4"/>
      <c r="B30" s="7" t="s">
        <v>59</v>
      </c>
      <c r="C30" s="5"/>
      <c r="D30" s="5">
        <v>2005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208</v>
      </c>
    </row>
    <row r="33" spans="1:4" s="6" customFormat="1" ht="19.5" customHeight="1">
      <c r="A33" s="4"/>
      <c r="B33" s="7" t="s">
        <v>59</v>
      </c>
      <c r="C33" s="5"/>
      <c r="D33" s="5">
        <v>2005</v>
      </c>
    </row>
    <row r="34" spans="1:4" s="6" customFormat="1" ht="19.5" customHeight="1">
      <c r="A34" s="88" t="s">
        <v>60</v>
      </c>
      <c r="B34" s="88"/>
      <c r="C34" s="88"/>
      <c r="D34" s="88"/>
    </row>
    <row r="35" spans="1:4" s="6" customFormat="1" ht="34.5" customHeight="1">
      <c r="A35" s="4" t="s">
        <v>149</v>
      </c>
      <c r="B35" s="7" t="s">
        <v>61</v>
      </c>
      <c r="C35" s="5" t="s">
        <v>5</v>
      </c>
      <c r="D35" s="10" t="s">
        <v>216</v>
      </c>
    </row>
    <row r="36" spans="1:4" s="6" customFormat="1" ht="19.5" customHeight="1">
      <c r="A36" s="4" t="s">
        <v>150</v>
      </c>
      <c r="B36" s="7" t="s">
        <v>62</v>
      </c>
      <c r="C36" s="5" t="s">
        <v>5</v>
      </c>
      <c r="D36" s="5" t="s">
        <v>209</v>
      </c>
    </row>
    <row r="37" spans="1:4" s="6" customFormat="1" ht="19.5" customHeight="1">
      <c r="A37" s="4" t="s">
        <v>151</v>
      </c>
      <c r="B37" s="3" t="s">
        <v>63</v>
      </c>
      <c r="C37" s="5" t="s">
        <v>5</v>
      </c>
      <c r="D37" s="8" t="s">
        <v>211</v>
      </c>
    </row>
    <row r="38" spans="1:4" s="6" customFormat="1" ht="19.5" customHeight="1">
      <c r="A38" s="4" t="s">
        <v>152</v>
      </c>
      <c r="B38" s="3" t="s">
        <v>64</v>
      </c>
      <c r="C38" s="5" t="s">
        <v>5</v>
      </c>
      <c r="D38" s="8" t="s">
        <v>210</v>
      </c>
    </row>
    <row r="39" spans="1:4" s="6" customFormat="1" ht="19.5" customHeight="1">
      <c r="A39" s="4" t="s">
        <v>153</v>
      </c>
      <c r="B39" s="3" t="s">
        <v>65</v>
      </c>
      <c r="C39" s="5" t="s">
        <v>5</v>
      </c>
      <c r="D39" s="18">
        <v>38076</v>
      </c>
    </row>
    <row r="40" spans="1:4" s="6" customFormat="1" ht="19.5" customHeight="1">
      <c r="A40" s="4" t="s">
        <v>154</v>
      </c>
      <c r="B40" s="3" t="s">
        <v>66</v>
      </c>
      <c r="C40" s="5" t="s">
        <v>5</v>
      </c>
      <c r="D40" s="18">
        <v>44286</v>
      </c>
    </row>
    <row r="41" spans="1:4" s="6" customFormat="1" ht="35.25" customHeight="1">
      <c r="A41" s="4"/>
      <c r="B41" s="7" t="s">
        <v>61</v>
      </c>
      <c r="C41" s="5" t="s">
        <v>5</v>
      </c>
      <c r="D41" s="10" t="s">
        <v>226</v>
      </c>
    </row>
    <row r="42" spans="1:4" s="6" customFormat="1" ht="19.5" customHeight="1">
      <c r="A42" s="4"/>
      <c r="B42" s="7" t="s">
        <v>62</v>
      </c>
      <c r="C42" s="5" t="s">
        <v>5</v>
      </c>
      <c r="D42" s="5" t="s">
        <v>209</v>
      </c>
    </row>
    <row r="43" spans="1:4" s="6" customFormat="1" ht="19.5" customHeight="1">
      <c r="A43" s="4"/>
      <c r="B43" s="3" t="s">
        <v>63</v>
      </c>
      <c r="C43" s="5" t="s">
        <v>5</v>
      </c>
      <c r="D43" s="8" t="s">
        <v>212</v>
      </c>
    </row>
    <row r="44" spans="1:4" s="6" customFormat="1" ht="19.5" customHeight="1">
      <c r="A44" s="4"/>
      <c r="B44" s="3" t="s">
        <v>64</v>
      </c>
      <c r="C44" s="5" t="s">
        <v>5</v>
      </c>
      <c r="D44" s="8" t="s">
        <v>210</v>
      </c>
    </row>
    <row r="45" spans="1:4" s="6" customFormat="1" ht="19.5" customHeight="1">
      <c r="A45" s="4"/>
      <c r="B45" s="3" t="s">
        <v>65</v>
      </c>
      <c r="C45" s="5" t="s">
        <v>5</v>
      </c>
      <c r="D45" s="18">
        <v>38183</v>
      </c>
    </row>
    <row r="46" spans="1:4" s="6" customFormat="1" ht="19.5" customHeight="1">
      <c r="A46" s="4"/>
      <c r="B46" s="3" t="s">
        <v>66</v>
      </c>
      <c r="C46" s="5" t="s">
        <v>5</v>
      </c>
      <c r="D46" s="18">
        <v>43663</v>
      </c>
    </row>
    <row r="47" spans="1:4" s="6" customFormat="1" ht="19.5" customHeight="1">
      <c r="A47" s="4"/>
      <c r="B47" s="7" t="s">
        <v>61</v>
      </c>
      <c r="C47" s="5"/>
      <c r="D47" s="20" t="s">
        <v>227</v>
      </c>
    </row>
    <row r="48" spans="1:4" s="6" customFormat="1" ht="19.5" customHeight="1">
      <c r="A48" s="4"/>
      <c r="B48" s="7" t="s">
        <v>62</v>
      </c>
      <c r="C48" s="5"/>
      <c r="D48" s="5" t="s">
        <v>209</v>
      </c>
    </row>
    <row r="49" spans="1:4" s="6" customFormat="1" ht="19.5" customHeight="1">
      <c r="A49" s="4"/>
      <c r="B49" s="3" t="s">
        <v>63</v>
      </c>
      <c r="C49" s="5"/>
      <c r="D49" s="8" t="s">
        <v>212</v>
      </c>
    </row>
    <row r="50" spans="1:4" s="6" customFormat="1" ht="19.5" customHeight="1">
      <c r="A50" s="4"/>
      <c r="B50" s="3" t="s">
        <v>64</v>
      </c>
      <c r="C50" s="5"/>
      <c r="D50" s="8" t="s">
        <v>210</v>
      </c>
    </row>
    <row r="51" spans="1:4" s="6" customFormat="1" ht="19.5" customHeight="1">
      <c r="A51" s="4"/>
      <c r="B51" s="3" t="s">
        <v>65</v>
      </c>
      <c r="C51" s="5"/>
      <c r="D51" s="18">
        <v>38183</v>
      </c>
    </row>
    <row r="52" spans="1:4" s="6" customFormat="1" ht="19.5" customHeight="1">
      <c r="A52" s="4"/>
      <c r="B52" s="3" t="s">
        <v>66</v>
      </c>
      <c r="C52" s="5"/>
      <c r="D52" s="18">
        <v>43663</v>
      </c>
    </row>
    <row r="53" spans="1:4" s="6" customFormat="1" ht="19.5" customHeight="1">
      <c r="A53" s="4"/>
      <c r="B53" s="7" t="s">
        <v>61</v>
      </c>
      <c r="C53" s="5"/>
      <c r="D53" s="20" t="s">
        <v>228</v>
      </c>
    </row>
    <row r="54" spans="1:4" s="6" customFormat="1" ht="19.5" customHeight="1">
      <c r="A54" s="4"/>
      <c r="B54" s="7" t="s">
        <v>62</v>
      </c>
      <c r="C54" s="5"/>
      <c r="D54" s="18" t="s">
        <v>209</v>
      </c>
    </row>
    <row r="55" spans="1:4" s="6" customFormat="1" ht="19.5" customHeight="1">
      <c r="A55" s="4"/>
      <c r="B55" s="3" t="s">
        <v>63</v>
      </c>
      <c r="C55" s="5"/>
      <c r="D55" s="8" t="s">
        <v>235</v>
      </c>
    </row>
    <row r="56" spans="1:4" s="6" customFormat="1" ht="19.5" customHeight="1">
      <c r="A56" s="4"/>
      <c r="B56" s="3" t="s">
        <v>64</v>
      </c>
      <c r="C56" s="5"/>
      <c r="D56" s="18" t="s">
        <v>229</v>
      </c>
    </row>
    <row r="57" spans="1:4" s="6" customFormat="1" ht="19.5" customHeight="1">
      <c r="A57" s="4"/>
      <c r="B57" s="3" t="s">
        <v>65</v>
      </c>
      <c r="C57" s="5"/>
      <c r="D57" s="18">
        <v>40109</v>
      </c>
    </row>
    <row r="58" spans="1:4" s="6" customFormat="1" ht="19.5" customHeight="1">
      <c r="A58" s="4"/>
      <c r="B58" s="3" t="s">
        <v>66</v>
      </c>
      <c r="C58" s="5"/>
      <c r="D58" s="18">
        <v>43768</v>
      </c>
    </row>
    <row r="59" spans="1:4" s="6" customFormat="1" ht="19.5" customHeight="1">
      <c r="A59" s="4"/>
      <c r="B59" s="7" t="s">
        <v>61</v>
      </c>
      <c r="C59" s="5"/>
      <c r="D59" s="20" t="s">
        <v>230</v>
      </c>
    </row>
    <row r="60" spans="1:4" s="6" customFormat="1" ht="19.5" customHeight="1">
      <c r="A60" s="4"/>
      <c r="B60" s="7" t="s">
        <v>62</v>
      </c>
      <c r="C60" s="5"/>
      <c r="D60" s="18" t="s">
        <v>202</v>
      </c>
    </row>
    <row r="61" spans="1:4" s="6" customFormat="1" ht="19.5" customHeight="1">
      <c r="A61" s="4"/>
      <c r="B61" s="3" t="s">
        <v>63</v>
      </c>
      <c r="C61" s="5"/>
      <c r="D61" s="18"/>
    </row>
    <row r="62" spans="1:4" s="6" customFormat="1" ht="19.5" customHeight="1">
      <c r="A62" s="4"/>
      <c r="B62" s="3" t="s">
        <v>64</v>
      </c>
      <c r="C62" s="5"/>
      <c r="D62" s="18"/>
    </row>
    <row r="63" spans="1:4" s="6" customFormat="1" ht="19.5" customHeight="1">
      <c r="A63" s="4"/>
      <c r="B63" s="3" t="s">
        <v>65</v>
      </c>
      <c r="C63" s="5"/>
      <c r="D63" s="18"/>
    </row>
    <row r="64" spans="1:4" s="6" customFormat="1" ht="19.5" customHeight="1">
      <c r="A64" s="4"/>
      <c r="B64" s="3" t="s">
        <v>66</v>
      </c>
      <c r="C64" s="5"/>
      <c r="D64" s="18"/>
    </row>
    <row r="65" spans="1:4" s="6" customFormat="1" ht="19.5" customHeight="1">
      <c r="A65" s="88" t="s">
        <v>67</v>
      </c>
      <c r="B65" s="88"/>
      <c r="C65" s="88"/>
      <c r="D65" s="88"/>
    </row>
    <row r="66" spans="1:4" s="6" customFormat="1" ht="19.5" customHeight="1">
      <c r="A66" s="4" t="s">
        <v>155</v>
      </c>
      <c r="B66" s="7" t="s">
        <v>68</v>
      </c>
      <c r="C66" s="5" t="s">
        <v>5</v>
      </c>
      <c r="D66" s="5" t="s">
        <v>231</v>
      </c>
    </row>
    <row r="67" spans="1:4" s="6" customFormat="1" ht="19.5" customHeight="1">
      <c r="A67" s="4" t="s">
        <v>159</v>
      </c>
      <c r="B67" s="7" t="s">
        <v>69</v>
      </c>
      <c r="C67" s="8" t="s">
        <v>6</v>
      </c>
      <c r="D67" s="5">
        <v>1</v>
      </c>
    </row>
    <row r="68" spans="1:4" s="6" customFormat="1" ht="19.5" customHeight="1">
      <c r="A68" s="88" t="s">
        <v>70</v>
      </c>
      <c r="B68" s="88"/>
      <c r="C68" s="88"/>
      <c r="D68" s="88"/>
    </row>
    <row r="69" spans="1:4" s="6" customFormat="1" ht="19.5" customHeight="1">
      <c r="A69" s="4" t="s">
        <v>160</v>
      </c>
      <c r="B69" s="3" t="s">
        <v>71</v>
      </c>
      <c r="C69" s="5" t="s">
        <v>5</v>
      </c>
      <c r="D69" s="5" t="s">
        <v>231</v>
      </c>
    </row>
    <row r="70" spans="1:4" s="6" customFormat="1" ht="19.5" customHeight="1">
      <c r="A70" s="88" t="s">
        <v>72</v>
      </c>
      <c r="B70" s="88"/>
      <c r="C70" s="88"/>
      <c r="D70" s="88"/>
    </row>
    <row r="71" spans="1:4" s="6" customFormat="1" ht="19.5" customHeight="1">
      <c r="A71" s="4" t="s">
        <v>161</v>
      </c>
      <c r="B71" s="7" t="s">
        <v>73</v>
      </c>
      <c r="C71" s="5" t="s">
        <v>5</v>
      </c>
      <c r="D71" s="5" t="s">
        <v>231</v>
      </c>
    </row>
    <row r="72" spans="1:4" s="6" customFormat="1" ht="19.5" customHeight="1">
      <c r="A72" s="88" t="s">
        <v>74</v>
      </c>
      <c r="B72" s="88"/>
      <c r="C72" s="88"/>
      <c r="D72" s="88"/>
    </row>
    <row r="73" spans="1:4" s="6" customFormat="1" ht="19.5" customHeight="1">
      <c r="A73" s="4" t="s">
        <v>162</v>
      </c>
      <c r="B73" s="7" t="s">
        <v>75</v>
      </c>
      <c r="C73" s="5" t="s">
        <v>5</v>
      </c>
      <c r="D73" s="5" t="s">
        <v>231</v>
      </c>
    </row>
    <row r="74" spans="1:4" s="6" customFormat="1" ht="19.5" customHeight="1">
      <c r="A74" s="85" t="s">
        <v>76</v>
      </c>
      <c r="B74" s="85"/>
      <c r="C74" s="85"/>
      <c r="D74" s="85"/>
    </row>
    <row r="75" spans="1:4" s="6" customFormat="1" ht="19.5" customHeight="1">
      <c r="A75" s="4" t="s">
        <v>166</v>
      </c>
      <c r="B75" s="7" t="s">
        <v>77</v>
      </c>
      <c r="C75" s="5" t="s">
        <v>5</v>
      </c>
      <c r="D75" s="5" t="s">
        <v>231</v>
      </c>
    </row>
    <row r="76" spans="1:4" s="6" customFormat="1" ht="19.5" customHeight="1">
      <c r="A76" s="4" t="s">
        <v>167</v>
      </c>
      <c r="B76" s="7" t="s">
        <v>78</v>
      </c>
      <c r="C76" s="5" t="s">
        <v>34</v>
      </c>
      <c r="D76" s="5"/>
    </row>
    <row r="77" spans="1:4" s="6" customFormat="1" ht="19.5" customHeight="1">
      <c r="A77" s="88" t="s">
        <v>79</v>
      </c>
      <c r="B77" s="88"/>
      <c r="C77" s="88"/>
      <c r="D77" s="88"/>
    </row>
    <row r="78" spans="1:4" s="6" customFormat="1" ht="19.5" customHeight="1">
      <c r="A78" s="4" t="s">
        <v>168</v>
      </c>
      <c r="B78" s="7" t="s">
        <v>80</v>
      </c>
      <c r="C78" s="5" t="s">
        <v>5</v>
      </c>
      <c r="D78" s="5" t="s">
        <v>213</v>
      </c>
    </row>
    <row r="79" spans="1:4" s="6" customFormat="1" ht="19.5" customHeight="1">
      <c r="A79" s="88" t="s">
        <v>81</v>
      </c>
      <c r="B79" s="88"/>
      <c r="C79" s="88"/>
      <c r="D79" s="88"/>
    </row>
    <row r="80" spans="1:4" s="6" customFormat="1" ht="19.5" customHeight="1">
      <c r="A80" s="4" t="s">
        <v>169</v>
      </c>
      <c r="B80" s="3" t="s">
        <v>82</v>
      </c>
      <c r="C80" s="5" t="s">
        <v>5</v>
      </c>
      <c r="D80" s="7" t="s">
        <v>214</v>
      </c>
    </row>
    <row r="81" spans="1:4" s="6" customFormat="1" ht="19.5" customHeight="1">
      <c r="A81" s="88" t="s">
        <v>83</v>
      </c>
      <c r="B81" s="88"/>
      <c r="C81" s="88"/>
      <c r="D81" s="88"/>
    </row>
    <row r="82" spans="1:4" s="6" customFormat="1" ht="19.5" customHeight="1">
      <c r="A82" s="4" t="s">
        <v>170</v>
      </c>
      <c r="B82" s="3" t="s">
        <v>84</v>
      </c>
      <c r="C82" s="5" t="s">
        <v>5</v>
      </c>
      <c r="D82" s="7" t="s">
        <v>232</v>
      </c>
    </row>
    <row r="83" spans="1:4" s="6" customFormat="1" ht="19.5" customHeight="1">
      <c r="A83" s="88" t="s">
        <v>85</v>
      </c>
      <c r="B83" s="88"/>
      <c r="C83" s="88"/>
      <c r="D83" s="88"/>
    </row>
    <row r="84" spans="1:4" s="6" customFormat="1" ht="31.5" customHeight="1">
      <c r="A84" s="4" t="s">
        <v>171</v>
      </c>
      <c r="B84" s="3" t="s">
        <v>86</v>
      </c>
      <c r="C84" s="5" t="s">
        <v>5</v>
      </c>
      <c r="D84" s="8" t="s">
        <v>218</v>
      </c>
    </row>
    <row r="85" spans="1:4" s="6" customFormat="1" ht="19.5" customHeight="1">
      <c r="A85" s="85" t="s">
        <v>91</v>
      </c>
      <c r="B85" s="85"/>
      <c r="C85" s="85"/>
      <c r="D85" s="85"/>
    </row>
    <row r="86" spans="1:4" s="6" customFormat="1" ht="19.5" customHeight="1">
      <c r="A86" s="4" t="s">
        <v>172</v>
      </c>
      <c r="B86" s="3" t="s">
        <v>87</v>
      </c>
      <c r="C86" s="5" t="s">
        <v>5</v>
      </c>
      <c r="D86" s="8"/>
    </row>
    <row r="87" s="6" customFormat="1" ht="39.75" customHeight="1"/>
  </sheetData>
  <sheetProtection/>
  <mergeCells count="19">
    <mergeCell ref="A81:D81"/>
    <mergeCell ref="A83:D83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1" customFormat="1" ht="64.5" customHeight="1">
      <c r="B1" s="94" t="s">
        <v>274</v>
      </c>
      <c r="C1" s="94"/>
      <c r="D1" s="94"/>
      <c r="E1" s="24"/>
      <c r="F1" s="24"/>
      <c r="G1" s="25"/>
    </row>
    <row r="2" spans="2:7" s="21" customFormat="1" ht="24.75" customHeight="1">
      <c r="B2" s="16" t="s">
        <v>340</v>
      </c>
      <c r="C2" s="26"/>
      <c r="D2" s="26"/>
      <c r="E2" s="26"/>
      <c r="F2" s="26"/>
      <c r="G2" s="25"/>
    </row>
    <row r="3" spans="1:7" s="6" customFormat="1" ht="61.5" customHeight="1">
      <c r="A3" s="22" t="s">
        <v>0</v>
      </c>
      <c r="B3" s="27" t="s">
        <v>1</v>
      </c>
      <c r="C3" s="27" t="s">
        <v>2</v>
      </c>
      <c r="D3" s="27" t="s">
        <v>276</v>
      </c>
      <c r="E3" s="27" t="s">
        <v>275</v>
      </c>
      <c r="F3" s="27" t="s">
        <v>277</v>
      </c>
      <c r="G3" s="28" t="s">
        <v>278</v>
      </c>
    </row>
    <row r="4" spans="1:7" s="6" customFormat="1" ht="19.5" customHeight="1">
      <c r="A4" s="23">
        <v>1</v>
      </c>
      <c r="B4" s="29" t="s">
        <v>4</v>
      </c>
      <c r="C4" s="30" t="s">
        <v>5</v>
      </c>
      <c r="D4" s="90" t="str">
        <f>'[1]2.1'!D6</f>
        <v>27.03.2018 г.</v>
      </c>
      <c r="E4" s="91"/>
      <c r="F4" s="31"/>
      <c r="G4" s="32"/>
    </row>
    <row r="5" spans="1:7" s="6" customFormat="1" ht="19.5" customHeight="1">
      <c r="A5" s="23">
        <v>2</v>
      </c>
      <c r="B5" s="33" t="s">
        <v>92</v>
      </c>
      <c r="C5" s="30" t="s">
        <v>5</v>
      </c>
      <c r="D5" s="92" t="s">
        <v>248</v>
      </c>
      <c r="E5" s="93"/>
      <c r="F5" s="27"/>
      <c r="G5" s="32"/>
    </row>
    <row r="6" spans="1:7" s="6" customFormat="1" ht="19.5" customHeight="1">
      <c r="A6" s="23">
        <v>3</v>
      </c>
      <c r="B6" s="33" t="s">
        <v>64</v>
      </c>
      <c r="C6" s="30" t="s">
        <v>5</v>
      </c>
      <c r="D6" s="90" t="s">
        <v>279</v>
      </c>
      <c r="E6" s="91"/>
      <c r="F6" s="31"/>
      <c r="G6" s="32"/>
    </row>
    <row r="7" spans="1:7" s="6" customFormat="1" ht="19.5" customHeight="1">
      <c r="A7" s="23">
        <v>4</v>
      </c>
      <c r="B7" s="33" t="s">
        <v>93</v>
      </c>
      <c r="C7" s="30" t="s">
        <v>280</v>
      </c>
      <c r="D7" s="50">
        <v>4.26</v>
      </c>
      <c r="E7" s="50">
        <v>4.65</v>
      </c>
      <c r="F7" s="31">
        <v>1940.6</v>
      </c>
      <c r="G7" s="32">
        <f>(D7*6+E7*6)*F7</f>
        <v>103744.476</v>
      </c>
    </row>
    <row r="8" spans="1:7" s="6" customFormat="1" ht="110.25" customHeight="1">
      <c r="A8" s="23">
        <v>5</v>
      </c>
      <c r="B8" s="33" t="s">
        <v>175</v>
      </c>
      <c r="C8" s="30" t="s">
        <v>5</v>
      </c>
      <c r="D8" s="90" t="s">
        <v>281</v>
      </c>
      <c r="E8" s="91"/>
      <c r="F8" s="31"/>
      <c r="G8" s="32"/>
    </row>
    <row r="9" spans="1:7" s="6" customFormat="1" ht="19.5" customHeight="1">
      <c r="A9" s="23">
        <v>6</v>
      </c>
      <c r="B9" s="33" t="s">
        <v>176</v>
      </c>
      <c r="C9" s="30" t="s">
        <v>5</v>
      </c>
      <c r="D9" s="90" t="s">
        <v>249</v>
      </c>
      <c r="E9" s="91"/>
      <c r="F9" s="31"/>
      <c r="G9" s="32"/>
    </row>
    <row r="10" spans="1:7" s="6" customFormat="1" ht="31.5" customHeight="1">
      <c r="A10" s="23">
        <v>7</v>
      </c>
      <c r="B10" s="33" t="s">
        <v>94</v>
      </c>
      <c r="C10" s="30" t="s">
        <v>5</v>
      </c>
      <c r="D10" s="90" t="s">
        <v>250</v>
      </c>
      <c r="E10" s="91"/>
      <c r="F10" s="31"/>
      <c r="G10" s="32"/>
    </row>
    <row r="11" spans="1:7" s="6" customFormat="1" ht="15.75">
      <c r="A11" s="23">
        <v>8</v>
      </c>
      <c r="B11" s="33"/>
      <c r="C11" s="30"/>
      <c r="D11" s="50"/>
      <c r="E11" s="50"/>
      <c r="F11" s="31"/>
      <c r="G11" s="32"/>
    </row>
    <row r="12" spans="1:7" s="6" customFormat="1" ht="15.75">
      <c r="A12" s="23">
        <v>9</v>
      </c>
      <c r="B12" s="33" t="s">
        <v>92</v>
      </c>
      <c r="C12" s="30" t="s">
        <v>5</v>
      </c>
      <c r="D12" s="92" t="s">
        <v>251</v>
      </c>
      <c r="E12" s="93"/>
      <c r="F12" s="27"/>
      <c r="G12" s="32"/>
    </row>
    <row r="13" spans="1:7" s="6" customFormat="1" ht="31.5" customHeight="1">
      <c r="A13" s="23">
        <v>10</v>
      </c>
      <c r="B13" s="33" t="s">
        <v>64</v>
      </c>
      <c r="C13" s="30" t="s">
        <v>5</v>
      </c>
      <c r="D13" s="90" t="s">
        <v>279</v>
      </c>
      <c r="E13" s="91"/>
      <c r="F13" s="31"/>
      <c r="G13" s="32"/>
    </row>
    <row r="14" spans="1:7" ht="15.75">
      <c r="A14" s="23">
        <v>11</v>
      </c>
      <c r="B14" s="33" t="s">
        <v>93</v>
      </c>
      <c r="C14" s="30" t="s">
        <v>18</v>
      </c>
      <c r="D14" s="50">
        <v>6.23</v>
      </c>
      <c r="E14" s="50">
        <v>6.6</v>
      </c>
      <c r="F14" s="31">
        <v>1940.6</v>
      </c>
      <c r="G14" s="32">
        <f>(D14*6+E14*6)*F14</f>
        <v>149387.38799999998</v>
      </c>
    </row>
    <row r="15" spans="1:7" ht="112.5" customHeight="1">
      <c r="A15" s="23">
        <v>12</v>
      </c>
      <c r="B15" s="33" t="s">
        <v>175</v>
      </c>
      <c r="C15" s="30" t="s">
        <v>5</v>
      </c>
      <c r="D15" s="90" t="s">
        <v>281</v>
      </c>
      <c r="E15" s="91"/>
      <c r="F15" s="31"/>
      <c r="G15" s="34"/>
    </row>
    <row r="16" spans="1:7" ht="47.25" customHeight="1">
      <c r="A16" s="23">
        <v>13</v>
      </c>
      <c r="B16" s="33" t="s">
        <v>176</v>
      </c>
      <c r="C16" s="30" t="s">
        <v>5</v>
      </c>
      <c r="D16" s="90" t="s">
        <v>252</v>
      </c>
      <c r="E16" s="91"/>
      <c r="F16" s="31"/>
      <c r="G16" s="34"/>
    </row>
    <row r="17" spans="1:7" ht="15.75">
      <c r="A17" s="23">
        <v>14</v>
      </c>
      <c r="B17" s="33" t="s">
        <v>94</v>
      </c>
      <c r="C17" s="30" t="s">
        <v>5</v>
      </c>
      <c r="D17" s="90" t="s">
        <v>253</v>
      </c>
      <c r="E17" s="91"/>
      <c r="F17" s="31"/>
      <c r="G17" s="34"/>
    </row>
    <row r="18" spans="1:7" ht="15.75">
      <c r="A18" s="23">
        <v>15</v>
      </c>
      <c r="B18" s="33"/>
      <c r="C18" s="30"/>
      <c r="D18" s="50"/>
      <c r="E18" s="50"/>
      <c r="F18" s="31"/>
      <c r="G18" s="34"/>
    </row>
    <row r="19" spans="1:7" ht="31.5" customHeight="1">
      <c r="A19" s="23">
        <v>16</v>
      </c>
      <c r="B19" s="33" t="s">
        <v>92</v>
      </c>
      <c r="C19" s="30" t="s">
        <v>5</v>
      </c>
      <c r="D19" s="92" t="s">
        <v>254</v>
      </c>
      <c r="E19" s="93"/>
      <c r="F19" s="27"/>
      <c r="G19" s="34"/>
    </row>
    <row r="20" spans="1:7" ht="15.75">
      <c r="A20" s="23">
        <v>17</v>
      </c>
      <c r="B20" s="33" t="s">
        <v>64</v>
      </c>
      <c r="C20" s="30" t="s">
        <v>5</v>
      </c>
      <c r="D20" s="90" t="s">
        <v>279</v>
      </c>
      <c r="E20" s="91"/>
      <c r="F20" s="31"/>
      <c r="G20" s="34"/>
    </row>
    <row r="21" spans="1:7" ht="15.75">
      <c r="A21" s="23">
        <v>18</v>
      </c>
      <c r="B21" s="33" t="s">
        <v>93</v>
      </c>
      <c r="C21" s="30" t="s">
        <v>18</v>
      </c>
      <c r="D21" s="50">
        <v>5.28</v>
      </c>
      <c r="E21" s="50">
        <v>5</v>
      </c>
      <c r="F21" s="31">
        <v>1940.6</v>
      </c>
      <c r="G21" s="32">
        <f>(D21*6+E21*6)*F21</f>
        <v>119696.208</v>
      </c>
    </row>
    <row r="22" spans="1:7" ht="110.25" customHeight="1">
      <c r="A22" s="23">
        <v>19</v>
      </c>
      <c r="B22" s="33" t="s">
        <v>175</v>
      </c>
      <c r="C22" s="30" t="s">
        <v>5</v>
      </c>
      <c r="D22" s="90" t="s">
        <v>281</v>
      </c>
      <c r="E22" s="91"/>
      <c r="F22" s="31"/>
      <c r="G22" s="34"/>
    </row>
    <row r="23" spans="1:7" ht="15.75">
      <c r="A23" s="23">
        <v>20</v>
      </c>
      <c r="B23" s="33" t="s">
        <v>176</v>
      </c>
      <c r="C23" s="30" t="s">
        <v>5</v>
      </c>
      <c r="D23" s="90" t="s">
        <v>249</v>
      </c>
      <c r="E23" s="91"/>
      <c r="F23" s="31"/>
      <c r="G23" s="34"/>
    </row>
    <row r="24" spans="1:7" ht="31.5" customHeight="1">
      <c r="A24" s="23">
        <v>21</v>
      </c>
      <c r="B24" s="33" t="s">
        <v>94</v>
      </c>
      <c r="C24" s="30" t="s">
        <v>5</v>
      </c>
      <c r="D24" s="90" t="s">
        <v>282</v>
      </c>
      <c r="E24" s="91"/>
      <c r="F24" s="31"/>
      <c r="G24" s="34"/>
    </row>
    <row r="25" spans="1:7" ht="15.75">
      <c r="A25" s="23">
        <v>22</v>
      </c>
      <c r="B25" s="33"/>
      <c r="C25" s="30"/>
      <c r="D25" s="50"/>
      <c r="E25" s="50"/>
      <c r="F25" s="31"/>
      <c r="G25" s="34"/>
    </row>
    <row r="26" spans="1:7" ht="31.5" customHeight="1">
      <c r="A26" s="23">
        <v>23</v>
      </c>
      <c r="B26" s="33" t="s">
        <v>92</v>
      </c>
      <c r="C26" s="30" t="s">
        <v>5</v>
      </c>
      <c r="D26" s="92" t="s">
        <v>255</v>
      </c>
      <c r="E26" s="93"/>
      <c r="F26" s="27"/>
      <c r="G26" s="34"/>
    </row>
    <row r="27" spans="1:7" ht="15.75">
      <c r="A27" s="23">
        <v>24</v>
      </c>
      <c r="B27" s="33" t="s">
        <v>64</v>
      </c>
      <c r="C27" s="30" t="s">
        <v>5</v>
      </c>
      <c r="D27" s="90" t="s">
        <v>279</v>
      </c>
      <c r="E27" s="91"/>
      <c r="F27" s="31"/>
      <c r="G27" s="34"/>
    </row>
    <row r="28" spans="1:7" ht="15.75">
      <c r="A28" s="23">
        <v>25</v>
      </c>
      <c r="B28" s="33" t="s">
        <v>93</v>
      </c>
      <c r="C28" s="30" t="s">
        <v>18</v>
      </c>
      <c r="D28" s="50">
        <v>1.49</v>
      </c>
      <c r="E28" s="50">
        <v>1.49</v>
      </c>
      <c r="F28" s="31">
        <v>1940.6</v>
      </c>
      <c r="G28" s="32">
        <f>(D28*6+E28*6)*F28</f>
        <v>34697.928</v>
      </c>
    </row>
    <row r="29" spans="1:7" ht="105.75" customHeight="1">
      <c r="A29" s="23">
        <v>26</v>
      </c>
      <c r="B29" s="33" t="s">
        <v>175</v>
      </c>
      <c r="C29" s="30" t="s">
        <v>5</v>
      </c>
      <c r="D29" s="90" t="s">
        <v>281</v>
      </c>
      <c r="E29" s="91"/>
      <c r="F29" s="31"/>
      <c r="G29" s="34"/>
    </row>
    <row r="30" spans="1:7" ht="15.75">
      <c r="A30" s="23">
        <v>27</v>
      </c>
      <c r="B30" s="33" t="s">
        <v>176</v>
      </c>
      <c r="C30" s="30" t="s">
        <v>5</v>
      </c>
      <c r="D30" s="90" t="s">
        <v>249</v>
      </c>
      <c r="E30" s="91"/>
      <c r="F30" s="31"/>
      <c r="G30" s="34"/>
    </row>
    <row r="31" spans="1:7" ht="15.75">
      <c r="A31" s="23">
        <v>28</v>
      </c>
      <c r="B31" s="33" t="s">
        <v>94</v>
      </c>
      <c r="C31" s="30" t="s">
        <v>5</v>
      </c>
      <c r="D31" s="90" t="s">
        <v>253</v>
      </c>
      <c r="E31" s="91"/>
      <c r="F31" s="31"/>
      <c r="G31" s="34"/>
    </row>
    <row r="32" spans="1:7" ht="15.75">
      <c r="A32" s="23">
        <v>29</v>
      </c>
      <c r="B32" s="33"/>
      <c r="C32" s="30"/>
      <c r="D32" s="50"/>
      <c r="E32" s="50"/>
      <c r="F32" s="31"/>
      <c r="G32" s="34"/>
    </row>
    <row r="33" spans="1:7" ht="47.25" customHeight="1">
      <c r="A33" s="23">
        <v>30</v>
      </c>
      <c r="B33" s="33" t="s">
        <v>92</v>
      </c>
      <c r="C33" s="30" t="s">
        <v>5</v>
      </c>
      <c r="D33" s="92" t="s">
        <v>256</v>
      </c>
      <c r="E33" s="93"/>
      <c r="F33" s="27"/>
      <c r="G33" s="34"/>
    </row>
    <row r="34" spans="1:7" ht="15.75">
      <c r="A34" s="23">
        <v>31</v>
      </c>
      <c r="B34" s="33" t="s">
        <v>64</v>
      </c>
      <c r="C34" s="30" t="s">
        <v>5</v>
      </c>
      <c r="D34" s="90" t="s">
        <v>279</v>
      </c>
      <c r="E34" s="91"/>
      <c r="F34" s="31"/>
      <c r="G34" s="34"/>
    </row>
    <row r="35" spans="1:7" ht="15.75">
      <c r="A35" s="23">
        <v>32</v>
      </c>
      <c r="B35" s="33" t="s">
        <v>93</v>
      </c>
      <c r="C35" s="30" t="s">
        <v>18</v>
      </c>
      <c r="D35" s="50">
        <v>2.21</v>
      </c>
      <c r="E35" s="50">
        <v>2.75</v>
      </c>
      <c r="F35" s="31">
        <v>1940.6</v>
      </c>
      <c r="G35" s="32">
        <f>(D35*6+E35*6)*F35</f>
        <v>57752.255999999994</v>
      </c>
    </row>
    <row r="36" spans="1:7" ht="111.75" customHeight="1">
      <c r="A36" s="23">
        <v>33</v>
      </c>
      <c r="B36" s="33" t="s">
        <v>175</v>
      </c>
      <c r="C36" s="30" t="s">
        <v>5</v>
      </c>
      <c r="D36" s="90" t="s">
        <v>281</v>
      </c>
      <c r="E36" s="91"/>
      <c r="F36" s="31"/>
      <c r="G36" s="34"/>
    </row>
    <row r="37" spans="1:7" ht="31.5" customHeight="1">
      <c r="A37" s="23">
        <v>34</v>
      </c>
      <c r="B37" s="33" t="s">
        <v>176</v>
      </c>
      <c r="C37" s="30" t="s">
        <v>5</v>
      </c>
      <c r="D37" s="90" t="s">
        <v>257</v>
      </c>
      <c r="E37" s="91"/>
      <c r="F37" s="31"/>
      <c r="G37" s="34"/>
    </row>
    <row r="38" spans="1:7" ht="15.75">
      <c r="A38" s="23">
        <v>35</v>
      </c>
      <c r="B38" s="33" t="s">
        <v>94</v>
      </c>
      <c r="C38" s="30" t="s">
        <v>5</v>
      </c>
      <c r="D38" s="90" t="s">
        <v>253</v>
      </c>
      <c r="E38" s="91"/>
      <c r="F38" s="31"/>
      <c r="G38" s="34"/>
    </row>
    <row r="39" spans="1:7" ht="15.75">
      <c r="A39" s="23">
        <v>36</v>
      </c>
      <c r="B39" s="33"/>
      <c r="C39" s="30"/>
      <c r="D39" s="50"/>
      <c r="E39" s="50"/>
      <c r="F39" s="31"/>
      <c r="G39" s="34"/>
    </row>
    <row r="40" spans="1:7" ht="47.25" customHeight="1">
      <c r="A40" s="23">
        <v>37</v>
      </c>
      <c r="B40" s="33" t="s">
        <v>92</v>
      </c>
      <c r="C40" s="30" t="s">
        <v>5</v>
      </c>
      <c r="D40" s="92" t="s">
        <v>258</v>
      </c>
      <c r="E40" s="93"/>
      <c r="F40" s="27"/>
      <c r="G40" s="34"/>
    </row>
    <row r="41" spans="1:7" ht="15.75">
      <c r="A41" s="23">
        <v>38</v>
      </c>
      <c r="B41" s="33" t="s">
        <v>64</v>
      </c>
      <c r="C41" s="30" t="s">
        <v>5</v>
      </c>
      <c r="D41" s="90" t="s">
        <v>279</v>
      </c>
      <c r="E41" s="91"/>
      <c r="F41" s="31"/>
      <c r="G41" s="34"/>
    </row>
    <row r="42" spans="1:7" ht="15.75">
      <c r="A42" s="23">
        <v>39</v>
      </c>
      <c r="B42" s="33" t="s">
        <v>93</v>
      </c>
      <c r="C42" s="30" t="s">
        <v>18</v>
      </c>
      <c r="D42" s="50">
        <v>1.78</v>
      </c>
      <c r="E42" s="50">
        <v>1.8</v>
      </c>
      <c r="F42" s="31">
        <v>1940.6</v>
      </c>
      <c r="G42" s="32">
        <f>(D42*6+E42*6)*F42</f>
        <v>41684.087999999996</v>
      </c>
    </row>
    <row r="43" spans="1:7" ht="109.5" customHeight="1">
      <c r="A43" s="23">
        <v>40</v>
      </c>
      <c r="B43" s="33" t="s">
        <v>175</v>
      </c>
      <c r="C43" s="30" t="s">
        <v>5</v>
      </c>
      <c r="D43" s="90" t="s">
        <v>281</v>
      </c>
      <c r="E43" s="91"/>
      <c r="F43" s="31"/>
      <c r="G43" s="34"/>
    </row>
    <row r="44" spans="1:7" ht="31.5" customHeight="1">
      <c r="A44" s="23">
        <v>41</v>
      </c>
      <c r="B44" s="33" t="s">
        <v>176</v>
      </c>
      <c r="C44" s="30" t="s">
        <v>5</v>
      </c>
      <c r="D44" s="90" t="s">
        <v>257</v>
      </c>
      <c r="E44" s="91"/>
      <c r="F44" s="31"/>
      <c r="G44" s="34"/>
    </row>
    <row r="45" spans="1:7" ht="15.75">
      <c r="A45" s="23">
        <v>42</v>
      </c>
      <c r="B45" s="33" t="s">
        <v>94</v>
      </c>
      <c r="C45" s="30" t="s">
        <v>5</v>
      </c>
      <c r="D45" s="90" t="s">
        <v>253</v>
      </c>
      <c r="E45" s="91"/>
      <c r="F45" s="31"/>
      <c r="G45" s="34"/>
    </row>
    <row r="46" spans="1:7" ht="15.75">
      <c r="A46" s="23">
        <v>43</v>
      </c>
      <c r="B46" s="33"/>
      <c r="C46" s="30"/>
      <c r="D46" s="50"/>
      <c r="E46" s="50"/>
      <c r="F46" s="31"/>
      <c r="G46" s="34"/>
    </row>
    <row r="47" spans="1:7" ht="93" customHeight="1">
      <c r="A47" s="23">
        <v>44</v>
      </c>
      <c r="B47" s="33" t="s">
        <v>92</v>
      </c>
      <c r="C47" s="30" t="s">
        <v>5</v>
      </c>
      <c r="D47" s="92" t="s">
        <v>259</v>
      </c>
      <c r="E47" s="93"/>
      <c r="F47" s="27"/>
      <c r="G47" s="34"/>
    </row>
    <row r="48" spans="1:7" ht="15.75">
      <c r="A48" s="23">
        <v>45</v>
      </c>
      <c r="B48" s="33" t="s">
        <v>64</v>
      </c>
      <c r="C48" s="30" t="s">
        <v>5</v>
      </c>
      <c r="D48" s="90" t="s">
        <v>279</v>
      </c>
      <c r="E48" s="91"/>
      <c r="F48" s="31"/>
      <c r="G48" s="34"/>
    </row>
    <row r="49" spans="1:7" ht="15.75">
      <c r="A49" s="23">
        <v>46</v>
      </c>
      <c r="B49" s="33" t="s">
        <v>93</v>
      </c>
      <c r="C49" s="30" t="s">
        <v>18</v>
      </c>
      <c r="D49" s="50">
        <v>4.53</v>
      </c>
      <c r="E49" s="50">
        <v>4.53</v>
      </c>
      <c r="F49" s="31">
        <v>1940.6</v>
      </c>
      <c r="G49" s="32">
        <f>(D49*6+E49*6)*F49</f>
        <v>105491.01599999999</v>
      </c>
    </row>
    <row r="50" spans="1:7" ht="103.5" customHeight="1">
      <c r="A50" s="23">
        <v>47</v>
      </c>
      <c r="B50" s="33" t="s">
        <v>175</v>
      </c>
      <c r="C50" s="30" t="s">
        <v>5</v>
      </c>
      <c r="D50" s="90" t="s">
        <v>281</v>
      </c>
      <c r="E50" s="91"/>
      <c r="F50" s="31"/>
      <c r="G50" s="34"/>
    </row>
    <row r="51" spans="1:7" ht="31.5" customHeight="1">
      <c r="A51" s="23">
        <v>48</v>
      </c>
      <c r="B51" s="33" t="s">
        <v>176</v>
      </c>
      <c r="C51" s="30" t="s">
        <v>5</v>
      </c>
      <c r="D51" s="90" t="s">
        <v>257</v>
      </c>
      <c r="E51" s="91"/>
      <c r="F51" s="31"/>
      <c r="G51" s="34"/>
    </row>
    <row r="52" spans="1:7" ht="15.75">
      <c r="A52" s="23">
        <v>49</v>
      </c>
      <c r="B52" s="33" t="s">
        <v>94</v>
      </c>
      <c r="C52" s="30" t="s">
        <v>5</v>
      </c>
      <c r="D52" s="90" t="s">
        <v>253</v>
      </c>
      <c r="E52" s="91"/>
      <c r="F52" s="31"/>
      <c r="G52" s="34"/>
    </row>
    <row r="53" spans="1:7" ht="15.75">
      <c r="A53" s="23">
        <v>50</v>
      </c>
      <c r="B53" s="33"/>
      <c r="C53" s="30"/>
      <c r="D53" s="50"/>
      <c r="E53" s="50"/>
      <c r="F53" s="31"/>
      <c r="G53" s="34"/>
    </row>
    <row r="54" spans="1:7" ht="15.75">
      <c r="A54" s="23">
        <v>51</v>
      </c>
      <c r="B54" s="33" t="s">
        <v>92</v>
      </c>
      <c r="C54" s="30" t="s">
        <v>5</v>
      </c>
      <c r="D54" s="92" t="s">
        <v>260</v>
      </c>
      <c r="E54" s="93"/>
      <c r="F54" s="27"/>
      <c r="G54" s="34"/>
    </row>
    <row r="55" spans="1:7" ht="15.75">
      <c r="A55" s="23">
        <v>52</v>
      </c>
      <c r="B55" s="33" t="s">
        <v>64</v>
      </c>
      <c r="C55" s="30" t="s">
        <v>5</v>
      </c>
      <c r="D55" s="90" t="s">
        <v>279</v>
      </c>
      <c r="E55" s="91"/>
      <c r="F55" s="31"/>
      <c r="G55" s="34"/>
    </row>
    <row r="56" spans="1:7" ht="15.75">
      <c r="A56" s="23">
        <v>53</v>
      </c>
      <c r="B56" s="33" t="s">
        <v>93</v>
      </c>
      <c r="C56" s="30" t="s">
        <v>18</v>
      </c>
      <c r="D56" s="50">
        <v>0.06</v>
      </c>
      <c r="E56" s="50">
        <v>0.06</v>
      </c>
      <c r="F56" s="31">
        <v>1940.6</v>
      </c>
      <c r="G56" s="32">
        <f>(D56*6+E56*6)*F56</f>
        <v>1397.232</v>
      </c>
    </row>
    <row r="57" spans="1:7" ht="111" customHeight="1">
      <c r="A57" s="23">
        <v>54</v>
      </c>
      <c r="B57" s="33" t="s">
        <v>175</v>
      </c>
      <c r="C57" s="30" t="s">
        <v>5</v>
      </c>
      <c r="D57" s="90" t="s">
        <v>281</v>
      </c>
      <c r="E57" s="91"/>
      <c r="F57" s="31"/>
      <c r="G57" s="34"/>
    </row>
    <row r="58" spans="1:7" ht="15.75">
      <c r="A58" s="23">
        <v>55</v>
      </c>
      <c r="B58" s="33" t="s">
        <v>176</v>
      </c>
      <c r="C58" s="30" t="s">
        <v>5</v>
      </c>
      <c r="D58" s="90" t="s">
        <v>261</v>
      </c>
      <c r="E58" s="91"/>
      <c r="F58" s="31"/>
      <c r="G58" s="34"/>
    </row>
    <row r="59" spans="1:7" ht="45" customHeight="1">
      <c r="A59" s="23">
        <v>56</v>
      </c>
      <c r="B59" s="33" t="s">
        <v>94</v>
      </c>
      <c r="C59" s="30" t="s">
        <v>5</v>
      </c>
      <c r="D59" s="90" t="s">
        <v>269</v>
      </c>
      <c r="E59" s="91"/>
      <c r="F59" s="31"/>
      <c r="G59" s="34"/>
    </row>
    <row r="60" spans="1:7" ht="45" customHeight="1">
      <c r="A60" s="23">
        <v>57</v>
      </c>
      <c r="B60" s="33"/>
      <c r="C60" s="30"/>
      <c r="D60" s="50"/>
      <c r="E60" s="50"/>
      <c r="F60" s="31"/>
      <c r="G60" s="34"/>
    </row>
    <row r="61" spans="1:7" ht="47.25" customHeight="1">
      <c r="A61" s="23">
        <v>58</v>
      </c>
      <c r="B61" s="33" t="s">
        <v>92</v>
      </c>
      <c r="C61" s="30" t="s">
        <v>5</v>
      </c>
      <c r="D61" s="92" t="s">
        <v>262</v>
      </c>
      <c r="E61" s="93"/>
      <c r="F61" s="27"/>
      <c r="G61" s="34"/>
    </row>
    <row r="62" spans="1:7" ht="15.75">
      <c r="A62" s="23">
        <v>59</v>
      </c>
      <c r="B62" s="33" t="s">
        <v>64</v>
      </c>
      <c r="C62" s="30" t="s">
        <v>5</v>
      </c>
      <c r="D62" s="90" t="s">
        <v>279</v>
      </c>
      <c r="E62" s="91"/>
      <c r="F62" s="31"/>
      <c r="G62" s="34"/>
    </row>
    <row r="63" spans="1:7" ht="15.75">
      <c r="A63" s="23">
        <v>60</v>
      </c>
      <c r="B63" s="33" t="s">
        <v>93</v>
      </c>
      <c r="C63" s="30" t="s">
        <v>18</v>
      </c>
      <c r="D63" s="50">
        <v>0.14</v>
      </c>
      <c r="E63" s="50">
        <v>0.14</v>
      </c>
      <c r="F63" s="31">
        <v>1940.6</v>
      </c>
      <c r="G63" s="32">
        <f>(D63*6+E63*6)*F63</f>
        <v>3260.208</v>
      </c>
    </row>
    <row r="64" spans="1:7" ht="114" customHeight="1">
      <c r="A64" s="23">
        <v>61</v>
      </c>
      <c r="B64" s="33" t="s">
        <v>175</v>
      </c>
      <c r="C64" s="30" t="s">
        <v>5</v>
      </c>
      <c r="D64" s="90" t="s">
        <v>281</v>
      </c>
      <c r="E64" s="91"/>
      <c r="F64" s="31"/>
      <c r="G64" s="34"/>
    </row>
    <row r="65" spans="1:7" ht="31.5" customHeight="1">
      <c r="A65" s="23">
        <v>62</v>
      </c>
      <c r="B65" s="33" t="s">
        <v>176</v>
      </c>
      <c r="C65" s="30" t="s">
        <v>5</v>
      </c>
      <c r="D65" s="90" t="s">
        <v>263</v>
      </c>
      <c r="E65" s="91"/>
      <c r="F65" s="31"/>
      <c r="G65" s="34"/>
    </row>
    <row r="66" spans="1:7" ht="15.75">
      <c r="A66" s="23">
        <v>63</v>
      </c>
      <c r="B66" s="33" t="s">
        <v>94</v>
      </c>
      <c r="C66" s="30" t="s">
        <v>5</v>
      </c>
      <c r="D66" s="90" t="s">
        <v>253</v>
      </c>
      <c r="E66" s="91"/>
      <c r="F66" s="31"/>
      <c r="G66" s="34"/>
    </row>
    <row r="67" spans="1:7" ht="15.75">
      <c r="A67" s="23">
        <v>64</v>
      </c>
      <c r="B67" s="33"/>
      <c r="C67" s="30"/>
      <c r="D67" s="50"/>
      <c r="E67" s="50"/>
      <c r="F67" s="31"/>
      <c r="G67" s="34"/>
    </row>
    <row r="68" spans="1:7" ht="31.5" customHeight="1">
      <c r="A68" s="23">
        <v>65</v>
      </c>
      <c r="B68" s="33" t="s">
        <v>92</v>
      </c>
      <c r="C68" s="30" t="s">
        <v>5</v>
      </c>
      <c r="D68" s="92" t="s">
        <v>264</v>
      </c>
      <c r="E68" s="93"/>
      <c r="F68" s="27"/>
      <c r="G68" s="34"/>
    </row>
    <row r="69" spans="1:7" ht="15.75">
      <c r="A69" s="23">
        <v>66</v>
      </c>
      <c r="B69" s="33" t="s">
        <v>64</v>
      </c>
      <c r="C69" s="30" t="s">
        <v>5</v>
      </c>
      <c r="D69" s="90" t="s">
        <v>279</v>
      </c>
      <c r="E69" s="91"/>
      <c r="F69" s="31"/>
      <c r="G69" s="34"/>
    </row>
    <row r="70" spans="1:7" ht="15.75">
      <c r="A70" s="23">
        <v>67</v>
      </c>
      <c r="B70" s="33" t="s">
        <v>93</v>
      </c>
      <c r="C70" s="30" t="s">
        <v>18</v>
      </c>
      <c r="D70" s="50">
        <v>0.04</v>
      </c>
      <c r="E70" s="50">
        <v>0.04</v>
      </c>
      <c r="F70" s="31">
        <v>1940.6</v>
      </c>
      <c r="G70" s="32">
        <f>(D70*6+E70*6)*F70</f>
        <v>931.4879999999999</v>
      </c>
    </row>
    <row r="71" spans="1:7" ht="100.5" customHeight="1">
      <c r="A71" s="23">
        <v>68</v>
      </c>
      <c r="B71" s="33" t="s">
        <v>175</v>
      </c>
      <c r="C71" s="30" t="s">
        <v>5</v>
      </c>
      <c r="D71" s="90" t="s">
        <v>281</v>
      </c>
      <c r="E71" s="91"/>
      <c r="F71" s="31"/>
      <c r="G71" s="34"/>
    </row>
    <row r="72" spans="1:7" ht="15.75">
      <c r="A72" s="23">
        <v>69</v>
      </c>
      <c r="B72" s="33" t="s">
        <v>176</v>
      </c>
      <c r="C72" s="30" t="s">
        <v>5</v>
      </c>
      <c r="D72" s="90" t="s">
        <v>265</v>
      </c>
      <c r="E72" s="91"/>
      <c r="F72" s="31"/>
      <c r="G72" s="34"/>
    </row>
    <row r="73" spans="1:7" ht="15.75">
      <c r="A73" s="23">
        <v>70</v>
      </c>
      <c r="B73" s="33" t="s">
        <v>94</v>
      </c>
      <c r="C73" s="30" t="s">
        <v>5</v>
      </c>
      <c r="D73" s="90" t="s">
        <v>253</v>
      </c>
      <c r="E73" s="91"/>
      <c r="F73" s="31"/>
      <c r="G73" s="34"/>
    </row>
    <row r="74" spans="1:7" ht="15.75">
      <c r="A74" s="23">
        <v>71</v>
      </c>
      <c r="B74" s="33"/>
      <c r="C74" s="30"/>
      <c r="D74" s="50"/>
      <c r="E74" s="50"/>
      <c r="F74" s="31"/>
      <c r="G74" s="34"/>
    </row>
    <row r="75" spans="1:7" ht="63" customHeight="1">
      <c r="A75" s="23">
        <v>72</v>
      </c>
      <c r="B75" s="33" t="s">
        <v>92</v>
      </c>
      <c r="C75" s="30" t="s">
        <v>5</v>
      </c>
      <c r="D75" s="92" t="s">
        <v>266</v>
      </c>
      <c r="E75" s="93"/>
      <c r="F75" s="27"/>
      <c r="G75" s="34"/>
    </row>
    <row r="76" spans="1:7" ht="15.75">
      <c r="A76" s="23">
        <v>73</v>
      </c>
      <c r="B76" s="33" t="s">
        <v>64</v>
      </c>
      <c r="C76" s="30" t="s">
        <v>5</v>
      </c>
      <c r="D76" s="90" t="s">
        <v>279</v>
      </c>
      <c r="E76" s="91"/>
      <c r="F76" s="31"/>
      <c r="G76" s="34"/>
    </row>
    <row r="77" spans="1:7" ht="15.75">
      <c r="A77" s="23">
        <v>74</v>
      </c>
      <c r="B77" s="33" t="s">
        <v>93</v>
      </c>
      <c r="C77" s="30" t="s">
        <v>18</v>
      </c>
      <c r="D77" s="50">
        <v>3.88</v>
      </c>
      <c r="E77" s="50">
        <v>3.88</v>
      </c>
      <c r="F77" s="31">
        <v>1940.6</v>
      </c>
      <c r="G77" s="32">
        <f>(D77*6+E77*6)*F77</f>
        <v>90354.336</v>
      </c>
    </row>
    <row r="78" spans="1:7" ht="109.5" customHeight="1">
      <c r="A78" s="23">
        <v>75</v>
      </c>
      <c r="B78" s="33" t="s">
        <v>175</v>
      </c>
      <c r="C78" s="30" t="s">
        <v>5</v>
      </c>
      <c r="D78" s="90" t="s">
        <v>281</v>
      </c>
      <c r="E78" s="91"/>
      <c r="F78" s="31"/>
      <c r="G78" s="34"/>
    </row>
    <row r="79" spans="1:7" ht="15.75">
      <c r="A79" s="23">
        <v>76</v>
      </c>
      <c r="B79" s="33" t="s">
        <v>176</v>
      </c>
      <c r="C79" s="30" t="s">
        <v>5</v>
      </c>
      <c r="D79" s="90" t="s">
        <v>267</v>
      </c>
      <c r="E79" s="91"/>
      <c r="F79" s="31"/>
      <c r="G79" s="34"/>
    </row>
    <row r="80" spans="1:7" ht="15.75">
      <c r="A80" s="23">
        <v>77</v>
      </c>
      <c r="B80" s="33" t="s">
        <v>94</v>
      </c>
      <c r="C80" s="30" t="s">
        <v>5</v>
      </c>
      <c r="D80" s="90" t="s">
        <v>295</v>
      </c>
      <c r="E80" s="91"/>
      <c r="F80" s="31"/>
      <c r="G80" s="34"/>
    </row>
    <row r="81" spans="1:7" ht="15.75">
      <c r="A81" s="23">
        <v>78</v>
      </c>
      <c r="B81" s="33"/>
      <c r="C81" s="30"/>
      <c r="D81" s="50"/>
      <c r="E81" s="50"/>
      <c r="F81" s="31"/>
      <c r="G81" s="34"/>
    </row>
    <row r="82" spans="1:7" ht="47.25" customHeight="1">
      <c r="A82" s="23">
        <v>79</v>
      </c>
      <c r="B82" s="33" t="s">
        <v>92</v>
      </c>
      <c r="C82" s="30" t="s">
        <v>5</v>
      </c>
      <c r="D82" s="92" t="s">
        <v>268</v>
      </c>
      <c r="E82" s="93"/>
      <c r="F82" s="27"/>
      <c r="G82" s="34"/>
    </row>
    <row r="83" spans="1:7" ht="15.75">
      <c r="A83" s="23">
        <v>80</v>
      </c>
      <c r="B83" s="33" t="s">
        <v>64</v>
      </c>
      <c r="C83" s="30" t="s">
        <v>5</v>
      </c>
      <c r="D83" s="90" t="s">
        <v>279</v>
      </c>
      <c r="E83" s="91"/>
      <c r="F83" s="31"/>
      <c r="G83" s="34"/>
    </row>
    <row r="84" spans="1:7" ht="15.75">
      <c r="A84" s="23">
        <v>81</v>
      </c>
      <c r="B84" s="33" t="s">
        <v>93</v>
      </c>
      <c r="C84" s="30" t="s">
        <v>18</v>
      </c>
      <c r="D84" s="50">
        <v>0.11</v>
      </c>
      <c r="E84" s="50">
        <v>0.45</v>
      </c>
      <c r="F84" s="31">
        <v>1940.6</v>
      </c>
      <c r="G84" s="32">
        <f>(D84*6+E84*6)*F84</f>
        <v>6520.416</v>
      </c>
    </row>
    <row r="85" spans="1:7" ht="88.5" customHeight="1">
      <c r="A85" s="23">
        <v>82</v>
      </c>
      <c r="B85" s="33" t="s">
        <v>175</v>
      </c>
      <c r="C85" s="30" t="s">
        <v>5</v>
      </c>
      <c r="D85" s="90" t="s">
        <v>281</v>
      </c>
      <c r="E85" s="91"/>
      <c r="F85" s="31"/>
      <c r="G85" s="34"/>
    </row>
    <row r="86" spans="1:7" ht="15.75">
      <c r="A86" s="23">
        <v>83</v>
      </c>
      <c r="B86" s="33" t="s">
        <v>176</v>
      </c>
      <c r="C86" s="30" t="s">
        <v>5</v>
      </c>
      <c r="D86" s="90" t="s">
        <v>267</v>
      </c>
      <c r="E86" s="91"/>
      <c r="F86" s="31"/>
      <c r="G86" s="34"/>
    </row>
    <row r="87" spans="1:7" ht="31.5" customHeight="1">
      <c r="A87" s="23">
        <v>84</v>
      </c>
      <c r="B87" s="33" t="s">
        <v>94</v>
      </c>
      <c r="C87" s="30" t="s">
        <v>5</v>
      </c>
      <c r="D87" s="90" t="s">
        <v>270</v>
      </c>
      <c r="E87" s="91"/>
      <c r="F87" s="31"/>
      <c r="G87" s="34"/>
    </row>
    <row r="88" spans="1:7" ht="59.25" customHeight="1">
      <c r="A88" s="23">
        <v>85</v>
      </c>
      <c r="B88" s="33" t="s">
        <v>92</v>
      </c>
      <c r="C88" s="30" t="s">
        <v>5</v>
      </c>
      <c r="D88" s="92" t="s">
        <v>283</v>
      </c>
      <c r="E88" s="93"/>
      <c r="F88" s="27"/>
      <c r="G88" s="34"/>
    </row>
    <row r="89" spans="1:7" ht="15.75">
      <c r="A89" s="23">
        <v>86</v>
      </c>
      <c r="B89" s="33" t="s">
        <v>64</v>
      </c>
      <c r="C89" s="30" t="s">
        <v>5</v>
      </c>
      <c r="D89" s="90" t="s">
        <v>279</v>
      </c>
      <c r="E89" s="91"/>
      <c r="F89" s="31"/>
      <c r="G89" s="34"/>
    </row>
    <row r="90" spans="1:7" ht="15.75">
      <c r="A90" s="23">
        <v>87</v>
      </c>
      <c r="B90" s="33" t="s">
        <v>93</v>
      </c>
      <c r="C90" s="30" t="s">
        <v>18</v>
      </c>
      <c r="D90" s="50">
        <v>1.31</v>
      </c>
      <c r="E90" s="50">
        <v>1.45</v>
      </c>
      <c r="F90" s="31">
        <v>1940.6</v>
      </c>
      <c r="G90" s="32">
        <f>(D90*6+E90*6)*F90</f>
        <v>32136.335999999996</v>
      </c>
    </row>
    <row r="91" spans="1:7" ht="110.25" customHeight="1">
      <c r="A91" s="23">
        <v>88</v>
      </c>
      <c r="B91" s="33" t="s">
        <v>175</v>
      </c>
      <c r="C91" s="30" t="s">
        <v>5</v>
      </c>
      <c r="D91" s="90" t="s">
        <v>281</v>
      </c>
      <c r="E91" s="91"/>
      <c r="F91" s="31"/>
      <c r="G91" s="34"/>
    </row>
    <row r="92" spans="1:7" ht="15.75">
      <c r="A92" s="23">
        <v>89</v>
      </c>
      <c r="B92" s="33" t="s">
        <v>176</v>
      </c>
      <c r="C92" s="30" t="s">
        <v>5</v>
      </c>
      <c r="D92" s="90" t="s">
        <v>267</v>
      </c>
      <c r="E92" s="91"/>
      <c r="F92" s="31"/>
      <c r="G92" s="34"/>
    </row>
    <row r="93" spans="1:7" ht="15.75">
      <c r="A93" s="23">
        <v>90</v>
      </c>
      <c r="B93" s="33" t="s">
        <v>94</v>
      </c>
      <c r="C93" s="30" t="s">
        <v>5</v>
      </c>
      <c r="D93" s="90" t="s">
        <v>250</v>
      </c>
      <c r="E93" s="91"/>
      <c r="F93" s="31"/>
      <c r="G93" s="34"/>
    </row>
  </sheetData>
  <sheetProtection/>
  <mergeCells count="67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79:E79"/>
    <mergeCell ref="D80:E80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3:E9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76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1"/>
      <c r="B1" s="95" t="s">
        <v>296</v>
      </c>
      <c r="C1" s="95"/>
      <c r="D1" s="95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2:4" ht="15.75">
      <c r="B2" s="16" t="s">
        <v>331</v>
      </c>
      <c r="C2" s="51"/>
      <c r="D2" s="51"/>
    </row>
    <row r="3" spans="1:4" ht="34.5" customHeight="1">
      <c r="A3" s="22" t="s">
        <v>0</v>
      </c>
      <c r="B3" s="22" t="s">
        <v>1</v>
      </c>
      <c r="C3" s="22" t="s">
        <v>2</v>
      </c>
      <c r="D3" s="52" t="s">
        <v>3</v>
      </c>
    </row>
    <row r="4" spans="1:256" s="6" customFormat="1" ht="19.5" customHeight="1">
      <c r="A4" s="53">
        <v>1</v>
      </c>
      <c r="B4" s="54" t="s">
        <v>4</v>
      </c>
      <c r="C4" s="55" t="s">
        <v>5</v>
      </c>
      <c r="D4" s="55" t="str">
        <f>'[2]2.1'!D6</f>
        <v>27.03.2018 г.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6" customFormat="1" ht="19.5" customHeight="1">
      <c r="A5" s="53">
        <v>2</v>
      </c>
      <c r="B5" s="57" t="s">
        <v>95</v>
      </c>
      <c r="C5" s="55" t="s">
        <v>5</v>
      </c>
      <c r="D5" s="58" t="s">
        <v>216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s="6" customFormat="1" ht="19.5" customHeight="1">
      <c r="A6" s="53">
        <v>3</v>
      </c>
      <c r="B6" s="57" t="s">
        <v>95</v>
      </c>
      <c r="C6" s="55"/>
      <c r="D6" s="58" t="s">
        <v>236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6" customFormat="1" ht="19.5" customHeight="1">
      <c r="A7" s="53">
        <v>4</v>
      </c>
      <c r="B7" s="57" t="s">
        <v>96</v>
      </c>
      <c r="C7" s="55" t="s">
        <v>5</v>
      </c>
      <c r="D7" s="58" t="s">
        <v>237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s="6" customFormat="1" ht="19.5" customHeight="1">
      <c r="A8" s="53">
        <v>5</v>
      </c>
      <c r="B8" s="57" t="s">
        <v>64</v>
      </c>
      <c r="C8" s="55" t="s">
        <v>5</v>
      </c>
      <c r="D8" s="55" t="s">
        <v>34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6" customFormat="1" ht="30" customHeight="1">
      <c r="A9" s="53">
        <v>6</v>
      </c>
      <c r="B9" s="57" t="s">
        <v>297</v>
      </c>
      <c r="C9" s="55" t="s">
        <v>298</v>
      </c>
      <c r="D9" s="55">
        <v>32.76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6" customFormat="1" ht="33" customHeight="1">
      <c r="A10" s="53">
        <v>7</v>
      </c>
      <c r="B10" s="57" t="s">
        <v>299</v>
      </c>
      <c r="C10" s="55" t="s">
        <v>298</v>
      </c>
      <c r="D10" s="55">
        <v>27.86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s="6" customFormat="1" ht="54" customHeight="1">
      <c r="A11" s="53">
        <v>8</v>
      </c>
      <c r="B11" s="57" t="s">
        <v>98</v>
      </c>
      <c r="C11" s="55" t="s">
        <v>5</v>
      </c>
      <c r="D11" s="55" t="s">
        <v>239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s="6" customFormat="1" ht="34.5" customHeight="1">
      <c r="A12" s="53">
        <v>9</v>
      </c>
      <c r="B12" s="57" t="s">
        <v>99</v>
      </c>
      <c r="C12" s="55" t="s">
        <v>5</v>
      </c>
      <c r="D12" s="55" t="s">
        <v>300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6" customFormat="1" ht="72.75" customHeight="1">
      <c r="A13" s="53">
        <v>10</v>
      </c>
      <c r="B13" s="57" t="s">
        <v>100</v>
      </c>
      <c r="C13" s="55" t="s">
        <v>5</v>
      </c>
      <c r="D13" s="59" t="s">
        <v>301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6" customFormat="1" ht="19.5" customHeight="1">
      <c r="A14" s="53">
        <v>11</v>
      </c>
      <c r="B14" s="57" t="s">
        <v>101</v>
      </c>
      <c r="C14" s="55" t="s">
        <v>5</v>
      </c>
      <c r="D14" s="55" t="s">
        <v>302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6" customFormat="1" ht="33" customHeight="1">
      <c r="A15" s="53">
        <v>12</v>
      </c>
      <c r="B15" s="57" t="s">
        <v>240</v>
      </c>
      <c r="C15" s="55" t="s">
        <v>303</v>
      </c>
      <c r="D15" s="55">
        <v>4.4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6" customFormat="1" ht="33" customHeight="1">
      <c r="A16" s="53">
        <v>13</v>
      </c>
      <c r="B16" s="57" t="s">
        <v>304</v>
      </c>
      <c r="C16" s="55" t="s">
        <v>303</v>
      </c>
      <c r="D16" s="55">
        <v>7.6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s="6" customFormat="1" ht="48" customHeight="1">
      <c r="A17" s="53">
        <v>14</v>
      </c>
      <c r="B17" s="57" t="s">
        <v>305</v>
      </c>
      <c r="C17" s="55"/>
      <c r="D17" s="55">
        <v>3.2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6" customFormat="1" ht="83.25" customHeight="1">
      <c r="A18" s="53">
        <v>15</v>
      </c>
      <c r="B18" s="57" t="s">
        <v>242</v>
      </c>
      <c r="C18" s="55" t="s">
        <v>306</v>
      </c>
      <c r="D18" s="55">
        <v>0.012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85.5">
      <c r="A19" s="53">
        <v>16</v>
      </c>
      <c r="B19" s="57" t="s">
        <v>102</v>
      </c>
      <c r="C19" s="55" t="s">
        <v>5</v>
      </c>
      <c r="D19" s="61" t="s">
        <v>307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5.75">
      <c r="A20" s="53">
        <v>17</v>
      </c>
      <c r="B20" s="54" t="s">
        <v>95</v>
      </c>
      <c r="C20" s="55" t="s">
        <v>5</v>
      </c>
      <c r="D20" s="62" t="s">
        <v>216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5.75">
      <c r="A21" s="53">
        <v>18</v>
      </c>
      <c r="B21" s="57" t="s">
        <v>95</v>
      </c>
      <c r="C21" s="55"/>
      <c r="D21" s="58" t="s">
        <v>236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5.75">
      <c r="A22" s="53">
        <v>19</v>
      </c>
      <c r="B22" s="57" t="s">
        <v>96</v>
      </c>
      <c r="C22" s="55" t="s">
        <v>5</v>
      </c>
      <c r="D22" s="58" t="s">
        <v>237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5.75">
      <c r="A23" s="53">
        <v>20</v>
      </c>
      <c r="B23" s="57" t="s">
        <v>64</v>
      </c>
      <c r="C23" s="55" t="s">
        <v>5</v>
      </c>
      <c r="D23" s="55" t="s">
        <v>34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5.75">
      <c r="A24" s="53">
        <v>21</v>
      </c>
      <c r="B24" s="57" t="s">
        <v>308</v>
      </c>
      <c r="C24" s="55" t="s">
        <v>298</v>
      </c>
      <c r="D24" s="55">
        <v>32.76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5.75">
      <c r="A25" s="53">
        <v>22</v>
      </c>
      <c r="B25" s="57" t="s">
        <v>238</v>
      </c>
      <c r="C25" s="55" t="s">
        <v>298</v>
      </c>
      <c r="D25" s="63">
        <v>27.86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5.75">
      <c r="A26" s="53">
        <v>23</v>
      </c>
      <c r="B26" s="57" t="s">
        <v>98</v>
      </c>
      <c r="C26" s="55" t="s">
        <v>5</v>
      </c>
      <c r="D26" s="55" t="s">
        <v>239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5.75">
      <c r="A27" s="53">
        <v>24</v>
      </c>
      <c r="B27" s="57" t="s">
        <v>99</v>
      </c>
      <c r="C27" s="55" t="s">
        <v>5</v>
      </c>
      <c r="D27" s="55" t="s">
        <v>309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31.5">
      <c r="A28" s="53">
        <v>25</v>
      </c>
      <c r="B28" s="57" t="s">
        <v>100</v>
      </c>
      <c r="C28" s="55" t="s">
        <v>5</v>
      </c>
      <c r="D28" s="64" t="s">
        <v>301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5.75">
      <c r="A29" s="53">
        <v>26</v>
      </c>
      <c r="B29" s="57" t="s">
        <v>101</v>
      </c>
      <c r="C29" s="55" t="s">
        <v>5</v>
      </c>
      <c r="D29" s="55" t="s">
        <v>310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31.5">
      <c r="A30" s="53">
        <v>27</v>
      </c>
      <c r="B30" s="57" t="s">
        <v>311</v>
      </c>
      <c r="C30" s="55" t="s">
        <v>303</v>
      </c>
      <c r="D30" s="55">
        <v>4.4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31.5">
      <c r="A31" s="53">
        <v>28</v>
      </c>
      <c r="B31" s="57" t="s">
        <v>312</v>
      </c>
      <c r="C31" s="55" t="s">
        <v>303</v>
      </c>
      <c r="D31" s="55">
        <v>3.2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31.5">
      <c r="A32" s="53">
        <v>29</v>
      </c>
      <c r="B32" s="57" t="s">
        <v>241</v>
      </c>
      <c r="C32" s="55" t="s">
        <v>303</v>
      </c>
      <c r="D32" s="55">
        <v>7.6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31.5">
      <c r="A33" s="53">
        <v>30</v>
      </c>
      <c r="B33" s="57" t="s">
        <v>242</v>
      </c>
      <c r="C33" s="55" t="s">
        <v>5</v>
      </c>
      <c r="D33" s="55">
        <v>0.012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85.5">
      <c r="A34" s="53">
        <v>31</v>
      </c>
      <c r="B34" s="57" t="s">
        <v>102</v>
      </c>
      <c r="C34" s="55" t="s">
        <v>5</v>
      </c>
      <c r="D34" s="61" t="s">
        <v>307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5.75">
      <c r="A35" s="53">
        <v>32</v>
      </c>
      <c r="B35" s="57" t="s">
        <v>95</v>
      </c>
      <c r="C35" s="55" t="s">
        <v>5</v>
      </c>
      <c r="D35" s="58" t="s">
        <v>313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5.75">
      <c r="A36" s="53">
        <v>33</v>
      </c>
      <c r="B36" s="54" t="s">
        <v>96</v>
      </c>
      <c r="C36" s="55" t="s">
        <v>5</v>
      </c>
      <c r="D36" s="58" t="s">
        <v>314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5.75">
      <c r="A37" s="53">
        <v>34</v>
      </c>
      <c r="B37" s="57" t="s">
        <v>64</v>
      </c>
      <c r="C37" s="55" t="s">
        <v>5</v>
      </c>
      <c r="D37" s="58" t="s">
        <v>315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5.75">
      <c r="A38" s="53">
        <v>35</v>
      </c>
      <c r="B38" s="57" t="s">
        <v>97</v>
      </c>
      <c r="C38" s="55" t="s">
        <v>316</v>
      </c>
      <c r="D38" s="55">
        <v>2634.69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5.75">
      <c r="A39" s="53">
        <v>36</v>
      </c>
      <c r="B39" s="57" t="s">
        <v>98</v>
      </c>
      <c r="C39" s="55" t="s">
        <v>5</v>
      </c>
      <c r="D39" s="55" t="s">
        <v>317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.75">
      <c r="A40" s="53">
        <v>37</v>
      </c>
      <c r="B40" s="57" t="s">
        <v>99</v>
      </c>
      <c r="C40" s="55" t="s">
        <v>5</v>
      </c>
      <c r="D40" s="55" t="s">
        <v>318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31.5">
      <c r="A41" s="53">
        <v>38</v>
      </c>
      <c r="B41" s="57" t="s">
        <v>100</v>
      </c>
      <c r="C41" s="55" t="s">
        <v>5</v>
      </c>
      <c r="D41" s="61" t="s">
        <v>319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.75">
      <c r="A42" s="53">
        <v>39</v>
      </c>
      <c r="B42" s="57" t="s">
        <v>101</v>
      </c>
      <c r="C42" s="55" t="s">
        <v>5</v>
      </c>
      <c r="D42" s="55" t="s">
        <v>302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.75">
      <c r="A43" s="53">
        <v>40</v>
      </c>
      <c r="B43" s="57" t="s">
        <v>177</v>
      </c>
      <c r="C43" s="55" t="s">
        <v>320</v>
      </c>
      <c r="D43" s="55">
        <v>0.061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94.5">
      <c r="A44" s="53">
        <v>41</v>
      </c>
      <c r="B44" s="57" t="s">
        <v>102</v>
      </c>
      <c r="C44" s="55" t="s">
        <v>5</v>
      </c>
      <c r="D44" s="64" t="s">
        <v>307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.75">
      <c r="A45" s="53">
        <v>42</v>
      </c>
      <c r="B45" s="57" t="s">
        <v>95</v>
      </c>
      <c r="C45" s="55" t="s">
        <v>5</v>
      </c>
      <c r="D45" s="58" t="s">
        <v>313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.75">
      <c r="A46" s="53">
        <v>43</v>
      </c>
      <c r="B46" s="57" t="s">
        <v>96</v>
      </c>
      <c r="C46" s="55" t="s">
        <v>5</v>
      </c>
      <c r="D46" s="58" t="s">
        <v>314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.75">
      <c r="A47" s="53">
        <v>44</v>
      </c>
      <c r="B47" s="54" t="s">
        <v>64</v>
      </c>
      <c r="C47" s="55" t="s">
        <v>5</v>
      </c>
      <c r="D47" s="58" t="s">
        <v>315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.75">
      <c r="A48" s="53">
        <v>45</v>
      </c>
      <c r="B48" s="57" t="s">
        <v>97</v>
      </c>
      <c r="C48" s="55" t="s">
        <v>316</v>
      </c>
      <c r="D48" s="55">
        <v>2634.69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.75">
      <c r="A49" s="53">
        <v>46</v>
      </c>
      <c r="B49" s="57" t="s">
        <v>98</v>
      </c>
      <c r="C49" s="55" t="s">
        <v>5</v>
      </c>
      <c r="D49" s="55" t="s">
        <v>317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.75">
      <c r="A50" s="53">
        <v>47</v>
      </c>
      <c r="B50" s="57" t="s">
        <v>99</v>
      </c>
      <c r="C50" s="55" t="s">
        <v>5</v>
      </c>
      <c r="D50" s="55" t="s">
        <v>318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31.5">
      <c r="A51" s="53">
        <v>48</v>
      </c>
      <c r="B51" s="57" t="s">
        <v>100</v>
      </c>
      <c r="C51" s="55" t="s">
        <v>5</v>
      </c>
      <c r="D51" s="61" t="s">
        <v>319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.75">
      <c r="A52" s="53">
        <v>49</v>
      </c>
      <c r="B52" s="57" t="s">
        <v>101</v>
      </c>
      <c r="C52" s="55" t="s">
        <v>5</v>
      </c>
      <c r="D52" s="55" t="s">
        <v>310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5.75">
      <c r="A53" s="53">
        <v>50</v>
      </c>
      <c r="B53" s="57"/>
      <c r="C53" s="55" t="s">
        <v>320</v>
      </c>
      <c r="D53" s="55">
        <v>0.061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94.5">
      <c r="A54" s="53">
        <v>51</v>
      </c>
      <c r="B54" s="57" t="s">
        <v>102</v>
      </c>
      <c r="C54" s="55" t="s">
        <v>5</v>
      </c>
      <c r="D54" s="64" t="s">
        <v>307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.75">
      <c r="A55" s="53">
        <v>52</v>
      </c>
      <c r="B55" s="57" t="s">
        <v>95</v>
      </c>
      <c r="C55" s="55" t="s">
        <v>5</v>
      </c>
      <c r="D55" s="58" t="s">
        <v>227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.75">
      <c r="A56" s="53">
        <v>53</v>
      </c>
      <c r="B56" s="57" t="s">
        <v>96</v>
      </c>
      <c r="C56" s="55" t="s">
        <v>5</v>
      </c>
      <c r="D56" s="58" t="s">
        <v>314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.75">
      <c r="A57" s="53">
        <v>54</v>
      </c>
      <c r="B57" s="57" t="s">
        <v>64</v>
      </c>
      <c r="C57" s="55" t="s">
        <v>5</v>
      </c>
      <c r="D57" s="58" t="s">
        <v>315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5.75">
      <c r="A58" s="53">
        <v>55</v>
      </c>
      <c r="B58" s="54" t="s">
        <v>97</v>
      </c>
      <c r="C58" s="55" t="s">
        <v>321</v>
      </c>
      <c r="D58" s="55">
        <v>2634.69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.75">
      <c r="A59" s="53">
        <v>56</v>
      </c>
      <c r="B59" s="54" t="s">
        <v>97</v>
      </c>
      <c r="C59" s="55" t="s">
        <v>322</v>
      </c>
      <c r="D59" s="55">
        <v>39.52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5.75">
      <c r="A60" s="53">
        <v>57</v>
      </c>
      <c r="B60" s="57" t="s">
        <v>98</v>
      </c>
      <c r="C60" s="55" t="s">
        <v>5</v>
      </c>
      <c r="D60" s="55" t="s">
        <v>317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15.75">
      <c r="A61" s="53">
        <v>58</v>
      </c>
      <c r="B61" s="57" t="s">
        <v>99</v>
      </c>
      <c r="C61" s="55" t="s">
        <v>5</v>
      </c>
      <c r="D61" s="55" t="s">
        <v>318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ht="31.5">
      <c r="A62" s="53">
        <v>59</v>
      </c>
      <c r="B62" s="57" t="s">
        <v>100</v>
      </c>
      <c r="C62" s="55" t="s">
        <v>5</v>
      </c>
      <c r="D62" s="55" t="s">
        <v>323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ht="15.75">
      <c r="A63" s="53">
        <v>60</v>
      </c>
      <c r="B63" s="57" t="s">
        <v>101</v>
      </c>
      <c r="C63" s="55" t="s">
        <v>5</v>
      </c>
      <c r="D63" s="55" t="s">
        <v>302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</row>
    <row r="64" spans="1:256" ht="15.75">
      <c r="A64" s="53">
        <v>61</v>
      </c>
      <c r="B64" s="57" t="s">
        <v>177</v>
      </c>
      <c r="C64" s="55" t="s">
        <v>245</v>
      </c>
      <c r="D64" s="55">
        <v>0.015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</row>
    <row r="65" spans="1:256" ht="15.75">
      <c r="A65" s="53">
        <v>62</v>
      </c>
      <c r="B65" s="57" t="s">
        <v>244</v>
      </c>
      <c r="C65" s="55" t="s">
        <v>5</v>
      </c>
      <c r="D65" s="55" t="s">
        <v>202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</row>
    <row r="66" spans="1:256" ht="47.25">
      <c r="A66" s="53">
        <v>63</v>
      </c>
      <c r="B66" s="57" t="s">
        <v>102</v>
      </c>
      <c r="C66" s="55" t="s">
        <v>5</v>
      </c>
      <c r="D66" s="55" t="s">
        <v>324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</row>
    <row r="67" spans="1:256" ht="15.75">
      <c r="A67" s="53">
        <v>64</v>
      </c>
      <c r="B67" s="57" t="s">
        <v>95</v>
      </c>
      <c r="C67" s="55" t="s">
        <v>5</v>
      </c>
      <c r="D67" s="58" t="s">
        <v>227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</row>
    <row r="68" spans="1:256" ht="15.75">
      <c r="A68" s="53">
        <v>65</v>
      </c>
      <c r="B68" s="57" t="s">
        <v>96</v>
      </c>
      <c r="C68" s="55" t="s">
        <v>5</v>
      </c>
      <c r="D68" s="58" t="s">
        <v>237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256" ht="15.75">
      <c r="A69" s="53">
        <v>66</v>
      </c>
      <c r="B69" s="57" t="s">
        <v>64</v>
      </c>
      <c r="C69" s="55" t="s">
        <v>5</v>
      </c>
      <c r="D69" s="58" t="s">
        <v>273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</row>
    <row r="70" spans="1:256" ht="15.75">
      <c r="A70" s="53">
        <v>67</v>
      </c>
      <c r="B70" s="57" t="s">
        <v>97</v>
      </c>
      <c r="C70" s="55" t="s">
        <v>321</v>
      </c>
      <c r="D70" s="55">
        <v>2634.69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</row>
    <row r="71" spans="1:256" ht="15.75">
      <c r="A71" s="53">
        <v>68</v>
      </c>
      <c r="B71" s="57" t="s">
        <v>97</v>
      </c>
      <c r="C71" s="55" t="s">
        <v>322</v>
      </c>
      <c r="D71" s="55">
        <v>39.52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</row>
    <row r="72" spans="1:256" ht="15.75">
      <c r="A72" s="53">
        <v>69</v>
      </c>
      <c r="B72" s="54" t="s">
        <v>98</v>
      </c>
      <c r="C72" s="55" t="s">
        <v>5</v>
      </c>
      <c r="D72" s="55" t="s">
        <v>317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</row>
    <row r="73" spans="1:256" ht="15.75">
      <c r="A73" s="53">
        <v>70</v>
      </c>
      <c r="B73" s="57" t="s">
        <v>99</v>
      </c>
      <c r="C73" s="55" t="s">
        <v>5</v>
      </c>
      <c r="D73" s="55" t="s">
        <v>318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</row>
    <row r="74" spans="1:256" ht="31.5">
      <c r="A74" s="53">
        <v>71</v>
      </c>
      <c r="B74" s="57" t="s">
        <v>100</v>
      </c>
      <c r="C74" s="55" t="s">
        <v>5</v>
      </c>
      <c r="D74" s="55" t="s">
        <v>243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1:256" ht="15.75">
      <c r="A75" s="53">
        <v>72</v>
      </c>
      <c r="B75" s="57" t="s">
        <v>101</v>
      </c>
      <c r="C75" s="55" t="s">
        <v>5</v>
      </c>
      <c r="D75" s="55" t="s">
        <v>310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</row>
    <row r="76" spans="1:256" ht="15.75">
      <c r="A76" s="53">
        <v>73</v>
      </c>
      <c r="B76" s="57" t="s">
        <v>177</v>
      </c>
      <c r="C76" s="55" t="s">
        <v>245</v>
      </c>
      <c r="D76" s="65">
        <v>0.015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</row>
    <row r="77" spans="1:256" ht="15.75">
      <c r="A77" s="53">
        <v>74</v>
      </c>
      <c r="B77" s="57" t="s">
        <v>178</v>
      </c>
      <c r="C77" s="55" t="s">
        <v>5</v>
      </c>
      <c r="D77" s="55" t="s">
        <v>202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</row>
    <row r="78" spans="1:256" ht="47.25">
      <c r="A78" s="53">
        <v>75</v>
      </c>
      <c r="B78" s="57" t="s">
        <v>102</v>
      </c>
      <c r="C78" s="55" t="s">
        <v>5</v>
      </c>
      <c r="D78" s="55" t="s">
        <v>324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</row>
    <row r="79" spans="1:256" ht="15.75">
      <c r="A79" s="53">
        <v>76</v>
      </c>
      <c r="B79" s="57" t="s">
        <v>95</v>
      </c>
      <c r="C79" s="55" t="s">
        <v>5</v>
      </c>
      <c r="D79" s="55" t="s">
        <v>228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</row>
    <row r="80" spans="1:256" ht="15.75">
      <c r="A80" s="53">
        <v>77</v>
      </c>
      <c r="B80" s="57" t="s">
        <v>96</v>
      </c>
      <c r="C80" s="55" t="s">
        <v>5</v>
      </c>
      <c r="D80" s="55" t="s">
        <v>246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0"/>
      <c r="IV80" s="60"/>
    </row>
    <row r="81" spans="1:256" ht="15.75">
      <c r="A81" s="53">
        <v>78</v>
      </c>
      <c r="B81" s="57" t="s">
        <v>64</v>
      </c>
      <c r="C81" s="55" t="s">
        <v>5</v>
      </c>
      <c r="D81" s="55" t="s">
        <v>294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</row>
    <row r="82" spans="1:256" ht="15.75">
      <c r="A82" s="53">
        <v>79</v>
      </c>
      <c r="B82" s="57" t="s">
        <v>97</v>
      </c>
      <c r="C82" s="55" t="s">
        <v>325</v>
      </c>
      <c r="D82" s="55">
        <v>4.81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0"/>
      <c r="IV82" s="60"/>
    </row>
    <row r="83" spans="1:256" ht="15.75">
      <c r="A83" s="53">
        <v>80</v>
      </c>
      <c r="B83" s="57" t="s">
        <v>98</v>
      </c>
      <c r="C83" s="55" t="s">
        <v>5</v>
      </c>
      <c r="D83" s="55" t="s">
        <v>326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</row>
    <row r="84" spans="1:256" ht="31.5">
      <c r="A84" s="53">
        <v>81</v>
      </c>
      <c r="B84" s="54" t="s">
        <v>99</v>
      </c>
      <c r="C84" s="55" t="s">
        <v>5</v>
      </c>
      <c r="D84" s="55" t="s">
        <v>327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0"/>
      <c r="IV84" s="60"/>
    </row>
    <row r="85" spans="1:256" ht="31.5">
      <c r="A85" s="53">
        <v>82</v>
      </c>
      <c r="B85" s="57" t="s">
        <v>100</v>
      </c>
      <c r="C85" s="55" t="s">
        <v>5</v>
      </c>
      <c r="D85" s="55" t="s">
        <v>328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1:256" ht="15.75">
      <c r="A86" s="53">
        <v>83</v>
      </c>
      <c r="B86" s="57" t="s">
        <v>101</v>
      </c>
      <c r="C86" s="55" t="s">
        <v>5</v>
      </c>
      <c r="D86" s="55" t="s">
        <v>302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1:256" ht="15.75">
      <c r="A87" s="53">
        <v>84</v>
      </c>
      <c r="B87" s="57" t="s">
        <v>177</v>
      </c>
      <c r="C87" s="55"/>
      <c r="D87" s="55" t="s">
        <v>247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</row>
    <row r="88" spans="1:256" ht="15.75">
      <c r="A88" s="53">
        <v>85</v>
      </c>
      <c r="B88" s="57" t="s">
        <v>178</v>
      </c>
      <c r="C88" s="55" t="s">
        <v>329</v>
      </c>
      <c r="D88" s="55">
        <v>2.88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0"/>
      <c r="IV88" s="60"/>
    </row>
    <row r="89" spans="1:256" ht="47.25">
      <c r="A89" s="53">
        <v>86</v>
      </c>
      <c r="B89" s="57" t="s">
        <v>102</v>
      </c>
      <c r="C89" s="55" t="s">
        <v>5</v>
      </c>
      <c r="D89" s="64" t="s">
        <v>330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ht="15.75">
      <c r="A90" s="53">
        <v>87</v>
      </c>
      <c r="B90" s="57" t="s">
        <v>95</v>
      </c>
      <c r="C90" s="55" t="s">
        <v>5</v>
      </c>
      <c r="D90" s="55" t="s">
        <v>228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ht="15.75">
      <c r="A91" s="53">
        <v>88</v>
      </c>
      <c r="B91" s="57" t="s">
        <v>96</v>
      </c>
      <c r="C91" s="55" t="s">
        <v>5</v>
      </c>
      <c r="D91" s="55" t="s">
        <v>246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56" ht="15.75">
      <c r="A92" s="53">
        <v>89</v>
      </c>
      <c r="B92" s="57" t="s">
        <v>64</v>
      </c>
      <c r="C92" s="55" t="s">
        <v>5</v>
      </c>
      <c r="D92" s="55" t="s">
        <v>294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0"/>
      <c r="IV92" s="60"/>
    </row>
    <row r="93" spans="1:256" ht="15.75">
      <c r="A93" s="53">
        <v>90</v>
      </c>
      <c r="B93" s="57" t="s">
        <v>97</v>
      </c>
      <c r="C93" s="55" t="s">
        <v>325</v>
      </c>
      <c r="D93" s="55">
        <v>5.04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</row>
    <row r="94" spans="1:256" ht="15.75">
      <c r="A94" s="53">
        <v>91</v>
      </c>
      <c r="B94" s="57" t="s">
        <v>98</v>
      </c>
      <c r="C94" s="55" t="s">
        <v>5</v>
      </c>
      <c r="D94" s="16" t="s">
        <v>340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0"/>
      <c r="IV94" s="60"/>
    </row>
    <row r="95" spans="1:256" ht="15.75">
      <c r="A95" s="53">
        <v>92</v>
      </c>
      <c r="B95" s="57" t="s">
        <v>99</v>
      </c>
      <c r="C95" s="55" t="s">
        <v>5</v>
      </c>
      <c r="D95" s="55" t="s">
        <v>327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</row>
    <row r="96" spans="1:256" ht="31.5">
      <c r="A96" s="53">
        <v>93</v>
      </c>
      <c r="B96" s="54" t="s">
        <v>100</v>
      </c>
      <c r="C96" s="55" t="s">
        <v>5</v>
      </c>
      <c r="D96" s="55" t="s">
        <v>328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ht="15.75">
      <c r="A97" s="53">
        <v>94</v>
      </c>
      <c r="B97" s="57" t="s">
        <v>101</v>
      </c>
      <c r="C97" s="55" t="s">
        <v>5</v>
      </c>
      <c r="D97" s="58" t="s">
        <v>310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</row>
    <row r="98" spans="1:256" ht="15.75">
      <c r="A98" s="53">
        <v>95</v>
      </c>
      <c r="B98" s="57" t="s">
        <v>177</v>
      </c>
      <c r="C98" s="55"/>
      <c r="D98" s="55" t="s">
        <v>247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  <c r="IV98" s="60"/>
    </row>
    <row r="99" spans="1:256" ht="15.75">
      <c r="A99" s="53">
        <v>96</v>
      </c>
      <c r="B99" s="57" t="s">
        <v>178</v>
      </c>
      <c r="C99" s="55" t="s">
        <v>329</v>
      </c>
      <c r="D99" s="55">
        <v>2.88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</row>
    <row r="100" spans="1:256" ht="47.25">
      <c r="A100" s="53">
        <v>97</v>
      </c>
      <c r="B100" s="57" t="s">
        <v>102</v>
      </c>
      <c r="C100" s="55" t="s">
        <v>5</v>
      </c>
      <c r="D100" s="64" t="s">
        <v>330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  <c r="IT100" s="60"/>
      <c r="IU100" s="60"/>
      <c r="IV100" s="60"/>
    </row>
    <row r="101" spans="1:256" ht="15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</row>
    <row r="102" spans="1:256" ht="15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</row>
    <row r="103" spans="1:256" ht="15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</row>
    <row r="104" spans="1:256" ht="15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0"/>
      <c r="IA104" s="60"/>
      <c r="IB104" s="60"/>
      <c r="IC104" s="60"/>
      <c r="ID104" s="60"/>
      <c r="IE104" s="60"/>
      <c r="IF104" s="60"/>
      <c r="IG104" s="60"/>
      <c r="IH104" s="60"/>
      <c r="II104" s="60"/>
      <c r="IJ104" s="60"/>
      <c r="IK104" s="60"/>
      <c r="IL104" s="60"/>
      <c r="IM104" s="60"/>
      <c r="IN104" s="60"/>
      <c r="IO104" s="60"/>
      <c r="IP104" s="60"/>
      <c r="IQ104" s="60"/>
      <c r="IR104" s="60"/>
      <c r="IS104" s="60"/>
      <c r="IT104" s="60"/>
      <c r="IU104" s="60"/>
      <c r="IV104" s="60"/>
    </row>
    <row r="105" spans="1:256" ht="15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</row>
    <row r="106" spans="1:256" ht="15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  <c r="HV106" s="60"/>
      <c r="HW106" s="60"/>
      <c r="HX106" s="60"/>
      <c r="HY106" s="60"/>
      <c r="HZ106" s="60"/>
      <c r="IA106" s="60"/>
      <c r="IB106" s="60"/>
      <c r="IC106" s="60"/>
      <c r="ID106" s="60"/>
      <c r="IE106" s="60"/>
      <c r="IF106" s="60"/>
      <c r="IG106" s="60"/>
      <c r="IH106" s="60"/>
      <c r="II106" s="60"/>
      <c r="IJ106" s="60"/>
      <c r="IK106" s="60"/>
      <c r="IL106" s="60"/>
      <c r="IM106" s="60"/>
      <c r="IN106" s="60"/>
      <c r="IO106" s="60"/>
      <c r="IP106" s="60"/>
      <c r="IQ106" s="60"/>
      <c r="IR106" s="60"/>
      <c r="IS106" s="60"/>
      <c r="IT106" s="60"/>
      <c r="IU106" s="60"/>
      <c r="IV106" s="60"/>
    </row>
    <row r="107" spans="1:256" ht="15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</row>
    <row r="108" spans="1:256" ht="15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  <c r="HP108" s="60"/>
      <c r="HQ108" s="60"/>
      <c r="HR108" s="60"/>
      <c r="HS108" s="60"/>
      <c r="HT108" s="60"/>
      <c r="HU108" s="60"/>
      <c r="HV108" s="60"/>
      <c r="HW108" s="60"/>
      <c r="HX108" s="60"/>
      <c r="HY108" s="60"/>
      <c r="HZ108" s="60"/>
      <c r="IA108" s="60"/>
      <c r="IB108" s="60"/>
      <c r="IC108" s="60"/>
      <c r="ID108" s="60"/>
      <c r="IE108" s="60"/>
      <c r="IF108" s="60"/>
      <c r="IG108" s="60"/>
      <c r="IH108" s="60"/>
      <c r="II108" s="60"/>
      <c r="IJ108" s="60"/>
      <c r="IK108" s="60"/>
      <c r="IL108" s="60"/>
      <c r="IM108" s="60"/>
      <c r="IN108" s="60"/>
      <c r="IO108" s="60"/>
      <c r="IP108" s="60"/>
      <c r="IQ108" s="60"/>
      <c r="IR108" s="60"/>
      <c r="IS108" s="60"/>
      <c r="IT108" s="60"/>
      <c r="IU108" s="60"/>
      <c r="IV108" s="60"/>
    </row>
    <row r="109" spans="1:256" ht="15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</row>
    <row r="110" spans="1:256" ht="15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  <c r="HV110" s="60"/>
      <c r="HW110" s="60"/>
      <c r="HX110" s="60"/>
      <c r="HY110" s="60"/>
      <c r="HZ110" s="60"/>
      <c r="IA110" s="60"/>
      <c r="IB110" s="60"/>
      <c r="IC110" s="60"/>
      <c r="ID110" s="60"/>
      <c r="IE110" s="60"/>
      <c r="IF110" s="60"/>
      <c r="IG110" s="60"/>
      <c r="IH110" s="60"/>
      <c r="II110" s="60"/>
      <c r="IJ110" s="60"/>
      <c r="IK110" s="60"/>
      <c r="IL110" s="60"/>
      <c r="IM110" s="60"/>
      <c r="IN110" s="60"/>
      <c r="IO110" s="60"/>
      <c r="IP110" s="60"/>
      <c r="IQ110" s="60"/>
      <c r="IR110" s="60"/>
      <c r="IS110" s="60"/>
      <c r="IT110" s="60"/>
      <c r="IU110" s="60"/>
      <c r="IV110" s="60"/>
    </row>
    <row r="111" spans="1:256" ht="15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</row>
    <row r="112" spans="1:256" ht="15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  <c r="IK112" s="60"/>
      <c r="IL112" s="60"/>
      <c r="IM112" s="60"/>
      <c r="IN112" s="60"/>
      <c r="IO112" s="60"/>
      <c r="IP112" s="60"/>
      <c r="IQ112" s="60"/>
      <c r="IR112" s="60"/>
      <c r="IS112" s="60"/>
      <c r="IT112" s="60"/>
      <c r="IU112" s="60"/>
      <c r="IV112" s="60"/>
    </row>
    <row r="113" spans="1:256" ht="15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</row>
    <row r="114" spans="1:256" ht="15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</row>
    <row r="115" spans="1:256" ht="15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</row>
    <row r="116" spans="1:256" ht="15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0"/>
      <c r="HW116" s="60"/>
      <c r="HX116" s="60"/>
      <c r="HY116" s="60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  <c r="IO116" s="60"/>
      <c r="IP116" s="60"/>
      <c r="IQ116" s="60"/>
      <c r="IR116" s="60"/>
      <c r="IS116" s="60"/>
      <c r="IT116" s="60"/>
      <c r="IU116" s="60"/>
      <c r="IV116" s="60"/>
    </row>
    <row r="117" spans="1:256" ht="15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</row>
    <row r="118" spans="1:256" ht="15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  <c r="HV118" s="60"/>
      <c r="HW118" s="60"/>
      <c r="HX118" s="60"/>
      <c r="HY118" s="60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  <c r="IO118" s="60"/>
      <c r="IP118" s="60"/>
      <c r="IQ118" s="60"/>
      <c r="IR118" s="60"/>
      <c r="IS118" s="60"/>
      <c r="IT118" s="60"/>
      <c r="IU118" s="60"/>
      <c r="IV118" s="60"/>
    </row>
    <row r="119" spans="1:256" ht="15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</row>
    <row r="120" spans="1:256" ht="15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  <c r="IT120" s="60"/>
      <c r="IU120" s="60"/>
      <c r="IV120" s="60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6" t="s">
        <v>107</v>
      </c>
      <c r="B1" s="96"/>
      <c r="C1" s="96"/>
      <c r="D1" s="96"/>
    </row>
    <row r="2" ht="15.75">
      <c r="B2" s="16" t="s">
        <v>340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88" t="s">
        <v>182</v>
      </c>
      <c r="B8" s="88"/>
      <c r="C8" s="88"/>
      <c r="D8" s="88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9" t="s">
        <v>112</v>
      </c>
      <c r="B1" s="89"/>
      <c r="C1" s="89"/>
      <c r="D1" s="89"/>
    </row>
    <row r="2" ht="15.75">
      <c r="B2" s="16" t="s">
        <v>340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8" t="s">
        <v>108</v>
      </c>
      <c r="B5" s="88"/>
      <c r="C5" s="88"/>
      <c r="D5" s="88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9" t="s">
        <v>115</v>
      </c>
      <c r="B1" s="89"/>
      <c r="C1" s="89"/>
      <c r="D1" s="89"/>
    </row>
    <row r="2" ht="15.75">
      <c r="B2" s="16" t="s">
        <v>340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44"/>
  <sheetViews>
    <sheetView zoomScalePageLayoutView="0" workbookViewId="0" topLeftCell="B1">
      <selection activeCell="D4" sqref="D4"/>
    </sheetView>
  </sheetViews>
  <sheetFormatPr defaultColWidth="5.8515625" defaultRowHeight="15" outlineLevelCol="1"/>
  <cols>
    <col min="1" max="1" width="5.8515625" style="1" customWidth="1"/>
    <col min="2" max="2" width="68.00390625" style="15" customWidth="1"/>
    <col min="3" max="3" width="10.57421875" style="1" customWidth="1"/>
    <col min="4" max="4" width="14.00390625" style="68" bestFit="1" customWidth="1"/>
    <col min="5" max="5" width="7.00390625" style="68" customWidth="1"/>
    <col min="6" max="6" width="11.140625" style="48" hidden="1" customWidth="1" outlineLevel="1"/>
    <col min="7" max="7" width="6.7109375" style="48" hidden="1" customWidth="1" outlineLevel="1"/>
    <col min="8" max="8" width="10.140625" style="49" hidden="1" customWidth="1" outlineLevel="1"/>
    <col min="9" max="9" width="11.28125" style="67" hidden="1" customWidth="1" collapsed="1"/>
    <col min="10" max="10" width="9.140625" style="21" customWidth="1"/>
    <col min="11" max="255" width="9.140625" style="1" customWidth="1"/>
    <col min="256" max="16384" width="5.8515625" style="1" customWidth="1"/>
  </cols>
  <sheetData>
    <row r="1" spans="1:5" ht="15.75" customHeight="1">
      <c r="A1" s="86" t="s">
        <v>185</v>
      </c>
      <c r="B1" s="86"/>
      <c r="C1" s="86"/>
      <c r="D1" s="86"/>
      <c r="E1" s="66"/>
    </row>
    <row r="2" spans="2:4" ht="15.75" customHeight="1">
      <c r="B2" s="97" t="s">
        <v>341</v>
      </c>
      <c r="C2" s="97"/>
      <c r="D2" s="97"/>
    </row>
    <row r="3" spans="1:9" ht="31.5">
      <c r="A3" s="37" t="s">
        <v>0</v>
      </c>
      <c r="B3" s="38" t="s">
        <v>1</v>
      </c>
      <c r="C3" s="39" t="s">
        <v>2</v>
      </c>
      <c r="D3" s="40" t="s">
        <v>3</v>
      </c>
      <c r="E3" s="69"/>
      <c r="H3" s="70"/>
      <c r="I3" s="21"/>
    </row>
    <row r="4" spans="1:254" ht="15.75">
      <c r="A4" s="37">
        <v>1</v>
      </c>
      <c r="B4" s="38" t="s">
        <v>4</v>
      </c>
      <c r="C4" s="37" t="s">
        <v>5</v>
      </c>
      <c r="D4" s="42" t="s">
        <v>332</v>
      </c>
      <c r="E4" s="71"/>
      <c r="H4" s="70"/>
      <c r="I4" s="2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5.75">
      <c r="A5" s="37">
        <v>2</v>
      </c>
      <c r="B5" s="38" t="s">
        <v>116</v>
      </c>
      <c r="C5" s="37" t="s">
        <v>5</v>
      </c>
      <c r="D5" s="42" t="s">
        <v>347</v>
      </c>
      <c r="E5" s="71"/>
      <c r="H5" s="70"/>
      <c r="I5" s="2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15.75">
      <c r="A6" s="37">
        <v>3</v>
      </c>
      <c r="B6" s="38" t="s">
        <v>117</v>
      </c>
      <c r="C6" s="37" t="s">
        <v>5</v>
      </c>
      <c r="D6" s="42" t="s">
        <v>333</v>
      </c>
      <c r="E6" s="71"/>
      <c r="H6" s="70"/>
      <c r="I6" s="2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25.5" customHeight="1">
      <c r="A7" s="37">
        <v>4</v>
      </c>
      <c r="B7" s="98" t="s">
        <v>334</v>
      </c>
      <c r="C7" s="99"/>
      <c r="D7" s="100"/>
      <c r="E7" s="72"/>
      <c r="H7" s="70"/>
      <c r="I7" s="2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.75">
      <c r="A8" s="37">
        <v>5</v>
      </c>
      <c r="B8" s="38" t="s">
        <v>118</v>
      </c>
      <c r="C8" s="37" t="s">
        <v>18</v>
      </c>
      <c r="D8" s="43">
        <v>0</v>
      </c>
      <c r="E8" s="73"/>
      <c r="H8" s="70"/>
      <c r="I8" s="2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15.75">
      <c r="A9" s="37">
        <v>6</v>
      </c>
      <c r="B9" s="44" t="s">
        <v>125</v>
      </c>
      <c r="C9" s="37" t="s">
        <v>18</v>
      </c>
      <c r="D9" s="43">
        <v>0</v>
      </c>
      <c r="E9" s="73"/>
      <c r="H9" s="70"/>
      <c r="I9" s="2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15.75">
      <c r="A10" s="37">
        <v>7</v>
      </c>
      <c r="B10" s="44" t="s">
        <v>126</v>
      </c>
      <c r="C10" s="37" t="s">
        <v>18</v>
      </c>
      <c r="D10" s="43">
        <v>0</v>
      </c>
      <c r="E10" s="73"/>
      <c r="H10" s="70"/>
      <c r="I10" s="2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31.5">
      <c r="A11" s="37">
        <v>8</v>
      </c>
      <c r="B11" s="45" t="s">
        <v>284</v>
      </c>
      <c r="C11" s="37" t="s">
        <v>18</v>
      </c>
      <c r="D11" s="40">
        <v>1458768</v>
      </c>
      <c r="E11" s="69"/>
      <c r="H11" s="70"/>
      <c r="I11" s="2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15.75">
      <c r="A12" s="37">
        <v>9</v>
      </c>
      <c r="B12" s="46" t="s">
        <v>285</v>
      </c>
      <c r="C12" s="37" t="s">
        <v>18</v>
      </c>
      <c r="D12" s="43">
        <f>D11-D13-D14</f>
        <v>824816.5068000001</v>
      </c>
      <c r="E12" s="73"/>
      <c r="H12" s="70"/>
      <c r="I12" s="2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15.75">
      <c r="A13" s="37">
        <v>10</v>
      </c>
      <c r="B13" s="44" t="s">
        <v>127</v>
      </c>
      <c r="C13" s="37" t="s">
        <v>18</v>
      </c>
      <c r="D13" s="43">
        <f>I27</f>
        <v>468733.7739</v>
      </c>
      <c r="E13" s="73"/>
      <c r="H13" s="70"/>
      <c r="I13" s="2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15.75">
      <c r="A14" s="37">
        <v>11</v>
      </c>
      <c r="B14" s="44" t="s">
        <v>128</v>
      </c>
      <c r="C14" s="37" t="s">
        <v>18</v>
      </c>
      <c r="D14" s="43">
        <f>I26</f>
        <v>165217.7193</v>
      </c>
      <c r="E14" s="73"/>
      <c r="H14" s="70"/>
      <c r="I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5.75">
      <c r="A15" s="37">
        <v>12</v>
      </c>
      <c r="B15" s="38" t="s">
        <v>119</v>
      </c>
      <c r="C15" s="37" t="s">
        <v>18</v>
      </c>
      <c r="D15" s="40">
        <v>948387.47</v>
      </c>
      <c r="E15" s="69"/>
      <c r="H15" s="70"/>
      <c r="I15" s="2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5.75">
      <c r="A16" s="37">
        <v>13</v>
      </c>
      <c r="B16" s="44" t="s">
        <v>186</v>
      </c>
      <c r="C16" s="37" t="s">
        <v>18</v>
      </c>
      <c r="D16" s="43">
        <f>D15</f>
        <v>948387.47</v>
      </c>
      <c r="E16" s="73"/>
      <c r="H16" s="70"/>
      <c r="I16" s="2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15.75">
      <c r="A17" s="37">
        <v>14</v>
      </c>
      <c r="B17" s="44" t="s">
        <v>187</v>
      </c>
      <c r="C17" s="37" t="s">
        <v>18</v>
      </c>
      <c r="D17" s="43">
        <v>0</v>
      </c>
      <c r="E17" s="73"/>
      <c r="H17" s="70"/>
      <c r="I17" s="2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15.75">
      <c r="A18" s="37">
        <v>15</v>
      </c>
      <c r="B18" s="44" t="s">
        <v>129</v>
      </c>
      <c r="C18" s="37" t="s">
        <v>18</v>
      </c>
      <c r="D18" s="43">
        <v>0</v>
      </c>
      <c r="E18" s="73"/>
      <c r="H18" s="70"/>
      <c r="I18" s="2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15.75">
      <c r="A19" s="37">
        <v>16</v>
      </c>
      <c r="B19" s="44" t="s">
        <v>130</v>
      </c>
      <c r="C19" s="37" t="s">
        <v>18</v>
      </c>
      <c r="D19" s="43">
        <v>0</v>
      </c>
      <c r="E19" s="73"/>
      <c r="H19" s="70"/>
      <c r="I19" s="2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15.75">
      <c r="A20" s="37">
        <v>17</v>
      </c>
      <c r="B20" s="44" t="s">
        <v>131</v>
      </c>
      <c r="C20" s="37" t="s">
        <v>18</v>
      </c>
      <c r="D20" s="43">
        <v>0</v>
      </c>
      <c r="E20" s="73"/>
      <c r="H20" s="70"/>
      <c r="I20" s="2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15.75">
      <c r="A21" s="37">
        <v>18</v>
      </c>
      <c r="B21" s="38" t="s">
        <v>120</v>
      </c>
      <c r="C21" s="37" t="s">
        <v>18</v>
      </c>
      <c r="D21" s="40">
        <f>D8+D15</f>
        <v>948387.47</v>
      </c>
      <c r="E21" s="69"/>
      <c r="H21" s="70"/>
      <c r="I21" s="2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15.75">
      <c r="A22" s="37">
        <v>19</v>
      </c>
      <c r="B22" s="44" t="s">
        <v>121</v>
      </c>
      <c r="C22" s="37" t="s">
        <v>18</v>
      </c>
      <c r="D22" s="43">
        <f>D8+D13-D27</f>
        <v>-59987.0661</v>
      </c>
      <c r="E22" s="73"/>
      <c r="F22" s="74"/>
      <c r="G22" s="74"/>
      <c r="H22" s="76"/>
      <c r="I22" s="2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15.75">
      <c r="A23" s="37">
        <v>20</v>
      </c>
      <c r="B23" s="44" t="s">
        <v>123</v>
      </c>
      <c r="C23" s="37" t="s">
        <v>18</v>
      </c>
      <c r="D23" s="43">
        <v>7908.72</v>
      </c>
      <c r="E23" s="73"/>
      <c r="F23" s="74"/>
      <c r="G23" s="74"/>
      <c r="H23" s="76"/>
      <c r="I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5.75">
      <c r="A24" s="37">
        <v>21</v>
      </c>
      <c r="B24" s="44" t="s">
        <v>124</v>
      </c>
      <c r="C24" s="37" t="s">
        <v>18</v>
      </c>
      <c r="D24" s="43">
        <v>518289.32</v>
      </c>
      <c r="E24" s="73"/>
      <c r="F24" s="77" t="s">
        <v>345</v>
      </c>
      <c r="G24" s="77" t="s">
        <v>335</v>
      </c>
      <c r="H24" s="78" t="s">
        <v>336</v>
      </c>
      <c r="I24" s="79" t="s">
        <v>337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31.5">
      <c r="A25" s="37">
        <v>22</v>
      </c>
      <c r="B25" s="80" t="s">
        <v>286</v>
      </c>
      <c r="C25" s="37" t="s">
        <v>18</v>
      </c>
      <c r="D25" s="83">
        <f>SUM(D26:D42)</f>
        <v>1518344.6943</v>
      </c>
      <c r="E25" s="72"/>
      <c r="F25" s="77">
        <f>SUM(F26:F38)</f>
        <v>0</v>
      </c>
      <c r="G25" s="77">
        <f>SUM(G26:G38)</f>
        <v>40.02</v>
      </c>
      <c r="H25" s="78"/>
      <c r="I25" s="7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15.75">
      <c r="A26" s="37">
        <v>23</v>
      </c>
      <c r="B26" s="47" t="s">
        <v>248</v>
      </c>
      <c r="C26" s="37" t="s">
        <v>18</v>
      </c>
      <c r="D26" s="43">
        <f>I26</f>
        <v>165217.7193</v>
      </c>
      <c r="E26" s="73"/>
      <c r="F26" s="77"/>
      <c r="G26" s="77">
        <v>4.91</v>
      </c>
      <c r="H26" s="70">
        <v>11216.41</v>
      </c>
      <c r="I26" s="79">
        <f aca="true" t="shared" si="0" ref="I26:I42">G26*3*H26</f>
        <v>165217.7193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15.75">
      <c r="A27" s="37">
        <v>24</v>
      </c>
      <c r="B27" s="47" t="s">
        <v>251</v>
      </c>
      <c r="C27" s="37" t="s">
        <v>18</v>
      </c>
      <c r="D27" s="43">
        <v>528720.84</v>
      </c>
      <c r="E27" s="73"/>
      <c r="F27" s="77"/>
      <c r="G27" s="77">
        <v>13.93</v>
      </c>
      <c r="H27" s="79">
        <f>H26</f>
        <v>11216.41</v>
      </c>
      <c r="I27" s="79">
        <f t="shared" si="0"/>
        <v>468733.7739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5.75">
      <c r="A28" s="37">
        <v>25</v>
      </c>
      <c r="B28" s="47" t="s">
        <v>254</v>
      </c>
      <c r="C28" s="37" t="s">
        <v>18</v>
      </c>
      <c r="D28" s="43">
        <f>I28</f>
        <v>177667.9344</v>
      </c>
      <c r="E28" s="73"/>
      <c r="F28" s="77"/>
      <c r="G28" s="77">
        <v>5.28</v>
      </c>
      <c r="H28" s="79">
        <f>H26</f>
        <v>11216.41</v>
      </c>
      <c r="I28" s="79">
        <f t="shared" si="0"/>
        <v>177667.9344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15.75">
      <c r="A29" s="37">
        <v>26</v>
      </c>
      <c r="B29" s="47" t="s">
        <v>255</v>
      </c>
      <c r="C29" s="37" t="s">
        <v>18</v>
      </c>
      <c r="D29" s="43">
        <f aca="true" t="shared" si="1" ref="D29:D42">I29</f>
        <v>17497.5996</v>
      </c>
      <c r="E29" s="73"/>
      <c r="F29" s="77"/>
      <c r="G29" s="77">
        <v>0.52</v>
      </c>
      <c r="H29" s="79">
        <f>H26</f>
        <v>11216.41</v>
      </c>
      <c r="I29" s="79">
        <f t="shared" si="0"/>
        <v>17497.5996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15.75">
      <c r="A30" s="37">
        <v>27</v>
      </c>
      <c r="B30" s="47" t="s">
        <v>256</v>
      </c>
      <c r="C30" s="37" t="s">
        <v>18</v>
      </c>
      <c r="D30" s="43">
        <f t="shared" si="1"/>
        <v>92535.38249999999</v>
      </c>
      <c r="E30" s="73"/>
      <c r="F30" s="77"/>
      <c r="G30" s="77">
        <v>2.75</v>
      </c>
      <c r="H30" s="79">
        <f aca="true" t="shared" si="2" ref="H30:H42">H29</f>
        <v>11216.41</v>
      </c>
      <c r="I30" s="79">
        <f t="shared" si="0"/>
        <v>92535.38249999999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15.75">
      <c r="A31" s="37">
        <v>28</v>
      </c>
      <c r="B31" s="47" t="s">
        <v>258</v>
      </c>
      <c r="C31" s="37" t="s">
        <v>18</v>
      </c>
      <c r="D31" s="43">
        <f t="shared" si="1"/>
        <v>33649.229999999996</v>
      </c>
      <c r="E31" s="73"/>
      <c r="F31" s="77"/>
      <c r="G31" s="77">
        <v>1</v>
      </c>
      <c r="H31" s="79">
        <f t="shared" si="2"/>
        <v>11216.41</v>
      </c>
      <c r="I31" s="79">
        <f t="shared" si="0"/>
        <v>33649.229999999996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47.25">
      <c r="A32" s="37">
        <v>29</v>
      </c>
      <c r="B32" s="47" t="s">
        <v>259</v>
      </c>
      <c r="C32" s="37" t="s">
        <v>18</v>
      </c>
      <c r="D32" s="43">
        <f t="shared" si="1"/>
        <v>152431.01189999998</v>
      </c>
      <c r="E32" s="73"/>
      <c r="F32" s="77"/>
      <c r="G32" s="77">
        <v>4.53</v>
      </c>
      <c r="H32" s="79">
        <f t="shared" si="2"/>
        <v>11216.41</v>
      </c>
      <c r="I32" s="79">
        <f t="shared" si="0"/>
        <v>152431.01189999998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15.75">
      <c r="A33" s="37">
        <v>30</v>
      </c>
      <c r="B33" s="47" t="s">
        <v>260</v>
      </c>
      <c r="C33" s="37" t="s">
        <v>18</v>
      </c>
      <c r="D33" s="43">
        <f t="shared" si="1"/>
        <v>2018.9538</v>
      </c>
      <c r="E33" s="73"/>
      <c r="F33" s="77"/>
      <c r="G33" s="77">
        <v>0.06</v>
      </c>
      <c r="H33" s="79">
        <f t="shared" si="2"/>
        <v>11216.41</v>
      </c>
      <c r="I33" s="79">
        <f t="shared" si="0"/>
        <v>2018.9538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15.75">
      <c r="A34" s="37"/>
      <c r="B34" s="47" t="s">
        <v>268</v>
      </c>
      <c r="C34" s="37" t="s">
        <v>18</v>
      </c>
      <c r="D34" s="43">
        <f t="shared" si="1"/>
        <v>15815.138099999998</v>
      </c>
      <c r="E34" s="73"/>
      <c r="F34" s="77"/>
      <c r="G34" s="77">
        <v>0.47</v>
      </c>
      <c r="H34" s="79">
        <f t="shared" si="2"/>
        <v>11216.41</v>
      </c>
      <c r="I34" s="79">
        <f t="shared" si="0"/>
        <v>15815.138099999998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15.75">
      <c r="A35" s="37">
        <v>32</v>
      </c>
      <c r="B35" s="47" t="s">
        <v>262</v>
      </c>
      <c r="C35" s="37" t="s">
        <v>18</v>
      </c>
      <c r="D35" s="43">
        <f t="shared" si="1"/>
        <v>5047.384499999999</v>
      </c>
      <c r="E35" s="73"/>
      <c r="F35" s="77"/>
      <c r="G35" s="77">
        <v>0.15</v>
      </c>
      <c r="H35" s="79">
        <f t="shared" si="2"/>
        <v>11216.41</v>
      </c>
      <c r="I35" s="79">
        <f t="shared" si="0"/>
        <v>5047.384499999999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15.75">
      <c r="A36" s="37">
        <v>33</v>
      </c>
      <c r="B36" s="47" t="s">
        <v>264</v>
      </c>
      <c r="C36" s="37" t="s">
        <v>18</v>
      </c>
      <c r="D36" s="43">
        <f t="shared" si="1"/>
        <v>1345.9692</v>
      </c>
      <c r="E36" s="73"/>
      <c r="F36" s="77"/>
      <c r="G36" s="77">
        <v>0.04</v>
      </c>
      <c r="H36" s="79">
        <f t="shared" si="2"/>
        <v>11216.41</v>
      </c>
      <c r="I36" s="79">
        <f t="shared" si="0"/>
        <v>1345.9692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15.75">
      <c r="A37" s="37">
        <v>34</v>
      </c>
      <c r="B37" s="47" t="s">
        <v>266</v>
      </c>
      <c r="C37" s="37" t="s">
        <v>18</v>
      </c>
      <c r="D37" s="43">
        <f t="shared" si="1"/>
        <v>164208.24240000002</v>
      </c>
      <c r="E37" s="73"/>
      <c r="F37" s="77"/>
      <c r="G37" s="77">
        <v>4.88</v>
      </c>
      <c r="H37" s="79">
        <f t="shared" si="2"/>
        <v>11216.41</v>
      </c>
      <c r="I37" s="79">
        <f t="shared" si="0"/>
        <v>164208.24240000002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15.75">
      <c r="A38" s="37"/>
      <c r="B38" s="47" t="s">
        <v>338</v>
      </c>
      <c r="C38" s="37" t="s">
        <v>18</v>
      </c>
      <c r="D38" s="43">
        <f t="shared" si="1"/>
        <v>50473.845</v>
      </c>
      <c r="E38" s="73"/>
      <c r="F38" s="77"/>
      <c r="G38" s="77">
        <v>1.5</v>
      </c>
      <c r="H38" s="79">
        <f t="shared" si="2"/>
        <v>11216.41</v>
      </c>
      <c r="I38" s="79">
        <f t="shared" si="0"/>
        <v>50473.845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15.75">
      <c r="A39" s="37">
        <v>35</v>
      </c>
      <c r="B39" s="47" t="s">
        <v>287</v>
      </c>
      <c r="C39" s="37" t="s">
        <v>18</v>
      </c>
      <c r="D39" s="43">
        <f t="shared" si="1"/>
        <v>2355.4461</v>
      </c>
      <c r="E39" s="73"/>
      <c r="F39" s="77"/>
      <c r="G39" s="77">
        <v>0.07</v>
      </c>
      <c r="H39" s="79">
        <f t="shared" si="2"/>
        <v>11216.41</v>
      </c>
      <c r="I39" s="79">
        <f t="shared" si="0"/>
        <v>2355.4461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ht="15.75">
      <c r="A40" s="37">
        <v>36</v>
      </c>
      <c r="B40" s="47" t="s">
        <v>288</v>
      </c>
      <c r="C40" s="37" t="s">
        <v>18</v>
      </c>
      <c r="D40" s="43">
        <f t="shared" si="1"/>
        <v>14469.1689</v>
      </c>
      <c r="E40" s="73"/>
      <c r="F40" s="77"/>
      <c r="G40" s="77">
        <v>0.43</v>
      </c>
      <c r="H40" s="79">
        <f t="shared" si="2"/>
        <v>11216.41</v>
      </c>
      <c r="I40" s="79">
        <f t="shared" si="0"/>
        <v>14469.1689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ht="15.75">
      <c r="A41" s="37"/>
      <c r="B41" s="47" t="s">
        <v>236</v>
      </c>
      <c r="C41" s="37" t="s">
        <v>18</v>
      </c>
      <c r="D41" s="43">
        <f t="shared" si="1"/>
        <v>4037.9076</v>
      </c>
      <c r="E41" s="73"/>
      <c r="F41" s="77"/>
      <c r="G41" s="77">
        <v>0.12</v>
      </c>
      <c r="H41" s="79">
        <f t="shared" si="2"/>
        <v>11216.41</v>
      </c>
      <c r="I41" s="79">
        <f t="shared" si="0"/>
        <v>4037.9076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15.75">
      <c r="A42" s="37">
        <v>37</v>
      </c>
      <c r="B42" s="47" t="s">
        <v>289</v>
      </c>
      <c r="C42" s="37" t="s">
        <v>18</v>
      </c>
      <c r="D42" s="43">
        <f t="shared" si="1"/>
        <v>90852.92100000002</v>
      </c>
      <c r="E42" s="73"/>
      <c r="F42" s="77"/>
      <c r="G42" s="77">
        <v>2.7</v>
      </c>
      <c r="H42" s="79">
        <f t="shared" si="2"/>
        <v>11216.41</v>
      </c>
      <c r="I42" s="79">
        <f t="shared" si="0"/>
        <v>90852.92100000002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2:5" ht="15.75" customHeight="1">
      <c r="B43" s="101"/>
      <c r="C43" s="101"/>
      <c r="D43" s="101"/>
      <c r="E43" s="82"/>
    </row>
    <row r="44" ht="15.75">
      <c r="B44" s="15" t="s">
        <v>348</v>
      </c>
    </row>
    <row r="48" ht="15.75" customHeight="1"/>
    <row r="54" ht="15.75" customHeight="1"/>
    <row r="69" ht="15.75" customHeight="1"/>
    <row r="79" ht="15.75" customHeight="1"/>
    <row r="89" ht="15.75" customHeight="1"/>
    <row r="94" ht="15.75" customHeight="1"/>
  </sheetData>
  <sheetProtection/>
  <mergeCells count="4">
    <mergeCell ref="A1:D1"/>
    <mergeCell ref="B2:D2"/>
    <mergeCell ref="B7:D7"/>
    <mergeCell ref="B43:D4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D3" sqref="D1:D16384"/>
    </sheetView>
  </sheetViews>
  <sheetFormatPr defaultColWidth="9.140625" defaultRowHeight="15" outlineLevelCol="1"/>
  <cols>
    <col min="1" max="1" width="5.8515625" style="1" customWidth="1"/>
    <col min="2" max="2" width="68.00390625" style="15" customWidth="1"/>
    <col min="3" max="3" width="10.57421875" style="1" customWidth="1"/>
    <col min="4" max="4" width="14.00390625" style="68" bestFit="1" customWidth="1"/>
    <col min="5" max="5" width="7.00390625" style="68" customWidth="1"/>
    <col min="6" max="8" width="11.00390625" style="48" hidden="1" customWidth="1" outlineLevel="1"/>
    <col min="9" max="9" width="11.421875" style="48" hidden="1" customWidth="1" outlineLevel="1"/>
    <col min="10" max="10" width="28.7109375" style="49" hidden="1" customWidth="1" outlineLevel="1"/>
    <col min="11" max="11" width="11.28125" style="67" bestFit="1" customWidth="1" collapsed="1"/>
    <col min="12" max="12" width="9.140625" style="21" customWidth="1"/>
    <col min="13" max="16384" width="9.140625" style="1" customWidth="1"/>
  </cols>
  <sheetData>
    <row r="1" spans="1:5" ht="15.75">
      <c r="A1" s="86" t="s">
        <v>185</v>
      </c>
      <c r="B1" s="86"/>
      <c r="C1" s="86"/>
      <c r="D1" s="86"/>
      <c r="E1" s="66"/>
    </row>
    <row r="2" spans="2:4" ht="15.75">
      <c r="B2" s="97" t="s">
        <v>341</v>
      </c>
      <c r="C2" s="97"/>
      <c r="D2" s="97"/>
    </row>
    <row r="3" spans="1:11" ht="31.5">
      <c r="A3" s="37" t="s">
        <v>0</v>
      </c>
      <c r="B3" s="38" t="s">
        <v>1</v>
      </c>
      <c r="C3" s="39" t="s">
        <v>2</v>
      </c>
      <c r="D3" s="40" t="s">
        <v>3</v>
      </c>
      <c r="E3" s="69"/>
      <c r="I3" s="41"/>
      <c r="J3" s="70"/>
      <c r="K3" s="21"/>
    </row>
    <row r="4" spans="1:256" ht="15.75">
      <c r="A4" s="37">
        <v>1</v>
      </c>
      <c r="B4" s="38" t="s">
        <v>4</v>
      </c>
      <c r="C4" s="37" t="s">
        <v>5</v>
      </c>
      <c r="D4" s="42" t="s">
        <v>332</v>
      </c>
      <c r="E4" s="71"/>
      <c r="I4" s="41"/>
      <c r="J4" s="70"/>
      <c r="K4" s="2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7">
        <v>2</v>
      </c>
      <c r="B5" s="38" t="s">
        <v>116</v>
      </c>
      <c r="C5" s="37" t="s">
        <v>5</v>
      </c>
      <c r="D5" s="42" t="s">
        <v>344</v>
      </c>
      <c r="E5" s="71"/>
      <c r="I5" s="41"/>
      <c r="J5" s="70"/>
      <c r="K5" s="2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7">
        <v>3</v>
      </c>
      <c r="B6" s="38" t="s">
        <v>117</v>
      </c>
      <c r="C6" s="37" t="s">
        <v>5</v>
      </c>
      <c r="D6" s="42" t="s">
        <v>333</v>
      </c>
      <c r="E6" s="71"/>
      <c r="I6" s="41"/>
      <c r="J6" s="70"/>
      <c r="K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7">
        <v>4</v>
      </c>
      <c r="B7" s="98" t="s">
        <v>334</v>
      </c>
      <c r="C7" s="99"/>
      <c r="D7" s="100"/>
      <c r="E7" s="72"/>
      <c r="I7" s="41"/>
      <c r="J7" s="70"/>
      <c r="K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.75">
      <c r="A8" s="37">
        <v>5</v>
      </c>
      <c r="B8" s="38" t="s">
        <v>118</v>
      </c>
      <c r="C8" s="37" t="s">
        <v>18</v>
      </c>
      <c r="D8" s="43">
        <v>0</v>
      </c>
      <c r="E8" s="73"/>
      <c r="I8" s="41"/>
      <c r="J8" s="70"/>
      <c r="K8" s="2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7">
        <v>6</v>
      </c>
      <c r="B9" s="44" t="s">
        <v>125</v>
      </c>
      <c r="C9" s="37" t="s">
        <v>18</v>
      </c>
      <c r="D9" s="43">
        <v>0</v>
      </c>
      <c r="E9" s="73"/>
      <c r="I9" s="41"/>
      <c r="J9" s="70"/>
      <c r="K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7">
        <v>7</v>
      </c>
      <c r="B10" s="44" t="s">
        <v>126</v>
      </c>
      <c r="C10" s="37" t="s">
        <v>18</v>
      </c>
      <c r="D10" s="43">
        <v>0</v>
      </c>
      <c r="E10" s="73"/>
      <c r="I10" s="41"/>
      <c r="J10" s="70"/>
      <c r="K10" s="2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37">
        <v>8</v>
      </c>
      <c r="B11" s="45" t="s">
        <v>284</v>
      </c>
      <c r="C11" s="37" t="s">
        <v>18</v>
      </c>
      <c r="D11" s="40">
        <v>3740797.84</v>
      </c>
      <c r="E11" s="69"/>
      <c r="I11" s="41"/>
      <c r="J11" s="70"/>
      <c r="K11" s="2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7">
        <v>9</v>
      </c>
      <c r="B12" s="46" t="s">
        <v>285</v>
      </c>
      <c r="C12" s="37" t="s">
        <v>18</v>
      </c>
      <c r="D12" s="43">
        <f>D11-D13-D14</f>
        <v>2172070.7373999995</v>
      </c>
      <c r="E12" s="73"/>
      <c r="I12" s="41"/>
      <c r="J12" s="70"/>
      <c r="K12" s="2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7">
        <v>10</v>
      </c>
      <c r="B13" s="44" t="s">
        <v>127</v>
      </c>
      <c r="C13" s="37" t="s">
        <v>18</v>
      </c>
      <c r="D13" s="43">
        <f>J27</f>
        <v>1142727.8508</v>
      </c>
      <c r="E13" s="73"/>
      <c r="I13" s="41"/>
      <c r="J13" s="70"/>
      <c r="K13" s="2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7">
        <v>11</v>
      </c>
      <c r="B14" s="44" t="s">
        <v>128</v>
      </c>
      <c r="C14" s="37" t="s">
        <v>18</v>
      </c>
      <c r="D14" s="43">
        <f>J26</f>
        <v>425999.2518</v>
      </c>
      <c r="E14" s="73"/>
      <c r="I14" s="41"/>
      <c r="J14" s="70"/>
      <c r="K14" s="2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24.75" customHeight="1">
      <c r="A15" s="37">
        <v>12</v>
      </c>
      <c r="B15" s="38" t="s">
        <v>119</v>
      </c>
      <c r="C15" s="37" t="s">
        <v>18</v>
      </c>
      <c r="D15" s="40">
        <v>3505729.17</v>
      </c>
      <c r="E15" s="69"/>
      <c r="I15" s="41"/>
      <c r="J15" s="70"/>
      <c r="K15" s="2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7">
        <v>13</v>
      </c>
      <c r="B16" s="44" t="s">
        <v>186</v>
      </c>
      <c r="C16" s="37" t="s">
        <v>18</v>
      </c>
      <c r="D16" s="43">
        <f>D15</f>
        <v>3505729.17</v>
      </c>
      <c r="E16" s="73"/>
      <c r="I16" s="41"/>
      <c r="J16" s="70"/>
      <c r="K16" s="2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7">
        <v>14</v>
      </c>
      <c r="B17" s="44" t="s">
        <v>187</v>
      </c>
      <c r="C17" s="37" t="s">
        <v>18</v>
      </c>
      <c r="D17" s="43">
        <v>0</v>
      </c>
      <c r="E17" s="73"/>
      <c r="I17" s="41"/>
      <c r="J17" s="70"/>
      <c r="K17" s="2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7">
        <v>15</v>
      </c>
      <c r="B18" s="44" t="s">
        <v>129</v>
      </c>
      <c r="C18" s="37" t="s">
        <v>18</v>
      </c>
      <c r="D18" s="43">
        <v>0</v>
      </c>
      <c r="E18" s="73"/>
      <c r="I18" s="41"/>
      <c r="J18" s="70"/>
      <c r="K18" s="21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.75">
      <c r="A19" s="37">
        <v>16</v>
      </c>
      <c r="B19" s="44" t="s">
        <v>130</v>
      </c>
      <c r="C19" s="37" t="s">
        <v>18</v>
      </c>
      <c r="D19" s="43">
        <v>0</v>
      </c>
      <c r="E19" s="73"/>
      <c r="I19" s="41"/>
      <c r="J19" s="70"/>
      <c r="K19" s="21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7">
        <v>17</v>
      </c>
      <c r="B20" s="44" t="s">
        <v>131</v>
      </c>
      <c r="C20" s="37" t="s">
        <v>18</v>
      </c>
      <c r="D20" s="43">
        <v>0</v>
      </c>
      <c r="E20" s="73"/>
      <c r="I20" s="41"/>
      <c r="J20" s="70"/>
      <c r="K20" s="2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0.25" customHeight="1">
      <c r="A21" s="37">
        <v>18</v>
      </c>
      <c r="B21" s="38" t="s">
        <v>120</v>
      </c>
      <c r="C21" s="37" t="s">
        <v>18</v>
      </c>
      <c r="D21" s="40">
        <f>D8+D15</f>
        <v>3505729.17</v>
      </c>
      <c r="E21" s="69"/>
      <c r="I21" s="41"/>
      <c r="J21" s="70"/>
      <c r="K21" s="2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.75">
      <c r="A22" s="37">
        <v>19</v>
      </c>
      <c r="B22" s="44" t="s">
        <v>121</v>
      </c>
      <c r="C22" s="37" t="s">
        <v>18</v>
      </c>
      <c r="D22" s="43">
        <f>D8+D13-D27</f>
        <v>-479945.08920000005</v>
      </c>
      <c r="E22" s="73"/>
      <c r="F22" s="74"/>
      <c r="G22" s="74"/>
      <c r="H22" s="74"/>
      <c r="I22" s="75"/>
      <c r="J22" s="76"/>
      <c r="K22" s="2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7">
        <v>20</v>
      </c>
      <c r="B23" s="44" t="s">
        <v>123</v>
      </c>
      <c r="C23" s="37" t="s">
        <v>18</v>
      </c>
      <c r="D23" s="43">
        <v>2602.8</v>
      </c>
      <c r="E23" s="73"/>
      <c r="F23" s="74"/>
      <c r="G23" s="74"/>
      <c r="H23" s="74"/>
      <c r="I23" s="75"/>
      <c r="J23" s="76"/>
      <c r="K23" s="2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7">
        <v>21</v>
      </c>
      <c r="B24" s="44" t="s">
        <v>124</v>
      </c>
      <c r="C24" s="37" t="s">
        <v>18</v>
      </c>
      <c r="D24" s="43">
        <v>237671.47</v>
      </c>
      <c r="E24" s="73"/>
      <c r="F24" s="77" t="s">
        <v>345</v>
      </c>
      <c r="G24" s="77" t="s">
        <v>345</v>
      </c>
      <c r="H24" s="77" t="s">
        <v>335</v>
      </c>
      <c r="I24" s="78" t="s">
        <v>336</v>
      </c>
      <c r="J24" s="79" t="s">
        <v>337</v>
      </c>
      <c r="K24" s="2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31.5">
      <c r="A25" s="37">
        <v>22</v>
      </c>
      <c r="B25" s="80" t="s">
        <v>286</v>
      </c>
      <c r="C25" s="37" t="s">
        <v>18</v>
      </c>
      <c r="D25" s="83">
        <f>SUM(D26:D42)</f>
        <v>4179677.9276999994</v>
      </c>
      <c r="E25" s="72"/>
      <c r="F25" s="77">
        <f>SUM(F26:F38)</f>
        <v>31.389999999999997</v>
      </c>
      <c r="G25" s="77">
        <f>SUM(G26:G38)</f>
        <v>40.150000000000006</v>
      </c>
      <c r="H25" s="77">
        <f>SUM(H26:H38)</f>
        <v>40.29</v>
      </c>
      <c r="I25" s="78"/>
      <c r="J25" s="79"/>
      <c r="K25" s="2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7">
        <v>23</v>
      </c>
      <c r="B26" s="47" t="s">
        <v>248</v>
      </c>
      <c r="C26" s="37" t="s">
        <v>18</v>
      </c>
      <c r="D26" s="43">
        <f>J26</f>
        <v>425999.2518</v>
      </c>
      <c r="E26" s="73"/>
      <c r="F26" s="77">
        <v>4.65</v>
      </c>
      <c r="G26" s="77">
        <v>4.65</v>
      </c>
      <c r="H26" s="77">
        <v>4.91</v>
      </c>
      <c r="I26" s="84">
        <v>11216.41</v>
      </c>
      <c r="J26" s="79">
        <f>(F26*2+G26*3+H26*3)*I26</f>
        <v>425999.2518</v>
      </c>
      <c r="K26" s="2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7">
        <v>24</v>
      </c>
      <c r="B27" s="47" t="s">
        <v>251</v>
      </c>
      <c r="C27" s="37" t="s">
        <v>18</v>
      </c>
      <c r="D27" s="43">
        <v>1622672.94</v>
      </c>
      <c r="E27" s="73"/>
      <c r="F27" s="77">
        <v>6.6</v>
      </c>
      <c r="G27" s="77">
        <v>15.36</v>
      </c>
      <c r="H27" s="77">
        <v>14.2</v>
      </c>
      <c r="I27" s="79">
        <f>I26</f>
        <v>11216.41</v>
      </c>
      <c r="J27" s="79">
        <f aca="true" t="shared" si="0" ref="J27:J42">(F27*2+G27*3+H27*3)*I27</f>
        <v>1142727.8508</v>
      </c>
      <c r="K27" s="2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7">
        <v>25</v>
      </c>
      <c r="B28" s="47" t="s">
        <v>254</v>
      </c>
      <c r="C28" s="37" t="s">
        <v>18</v>
      </c>
      <c r="D28" s="43">
        <f>J28</f>
        <v>458078.1844</v>
      </c>
      <c r="E28" s="73"/>
      <c r="F28" s="77">
        <v>5</v>
      </c>
      <c r="G28" s="77">
        <v>5</v>
      </c>
      <c r="H28" s="77">
        <v>5.28</v>
      </c>
      <c r="I28" s="79">
        <f>I26</f>
        <v>11216.41</v>
      </c>
      <c r="J28" s="79">
        <f t="shared" si="0"/>
        <v>458078.1844</v>
      </c>
      <c r="K28" s="2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7">
        <v>26</v>
      </c>
      <c r="B29" s="47" t="s">
        <v>255</v>
      </c>
      <c r="C29" s="37" t="s">
        <v>18</v>
      </c>
      <c r="D29" s="43">
        <f aca="true" t="shared" si="1" ref="D29:D42">J29</f>
        <v>44977.804099999994</v>
      </c>
      <c r="E29" s="73"/>
      <c r="F29" s="77">
        <v>0.49</v>
      </c>
      <c r="G29" s="77">
        <v>0.49</v>
      </c>
      <c r="H29" s="77">
        <v>0.52</v>
      </c>
      <c r="I29" s="79">
        <f>I26</f>
        <v>11216.41</v>
      </c>
      <c r="J29" s="79">
        <f t="shared" si="0"/>
        <v>44977.804099999994</v>
      </c>
      <c r="K29" s="2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7">
        <v>27</v>
      </c>
      <c r="B30" s="47" t="s">
        <v>256</v>
      </c>
      <c r="C30" s="37" t="s">
        <v>18</v>
      </c>
      <c r="D30" s="43">
        <f t="shared" si="1"/>
        <v>238348.7125</v>
      </c>
      <c r="E30" s="73"/>
      <c r="F30" s="77">
        <v>2.6</v>
      </c>
      <c r="G30" s="77">
        <v>2.6</v>
      </c>
      <c r="H30" s="77">
        <v>2.75</v>
      </c>
      <c r="I30" s="79">
        <f aca="true" t="shared" si="2" ref="I30:I42">I29</f>
        <v>11216.41</v>
      </c>
      <c r="J30" s="79">
        <f t="shared" si="0"/>
        <v>238348.7125</v>
      </c>
      <c r="K30" s="2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7">
        <v>28</v>
      </c>
      <c r="B31" s="47" t="s">
        <v>258</v>
      </c>
      <c r="C31" s="37" t="s">
        <v>18</v>
      </c>
      <c r="D31" s="43">
        <f t="shared" si="1"/>
        <v>78514.87</v>
      </c>
      <c r="E31" s="73"/>
      <c r="F31" s="77">
        <v>0.8</v>
      </c>
      <c r="G31" s="77">
        <v>0.8</v>
      </c>
      <c r="H31" s="77">
        <v>1</v>
      </c>
      <c r="I31" s="79">
        <f t="shared" si="2"/>
        <v>11216.41</v>
      </c>
      <c r="J31" s="79">
        <f t="shared" si="0"/>
        <v>78514.87</v>
      </c>
      <c r="K31" s="2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47.25">
      <c r="A32" s="37">
        <v>29</v>
      </c>
      <c r="B32" s="47" t="s">
        <v>259</v>
      </c>
      <c r="C32" s="37" t="s">
        <v>18</v>
      </c>
      <c r="D32" s="43">
        <f t="shared" si="1"/>
        <v>386853.98089999997</v>
      </c>
      <c r="E32" s="73"/>
      <c r="F32" s="77">
        <v>4.18</v>
      </c>
      <c r="G32" s="77">
        <v>4.18</v>
      </c>
      <c r="H32" s="77">
        <v>4.53</v>
      </c>
      <c r="I32" s="79">
        <f t="shared" si="2"/>
        <v>11216.41</v>
      </c>
      <c r="J32" s="79">
        <f t="shared" si="0"/>
        <v>386853.98089999997</v>
      </c>
      <c r="K32" s="2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7">
        <v>30</v>
      </c>
      <c r="B33" s="47" t="s">
        <v>260</v>
      </c>
      <c r="C33" s="37" t="s">
        <v>18</v>
      </c>
      <c r="D33" s="43">
        <f t="shared" si="1"/>
        <v>5383.8768</v>
      </c>
      <c r="E33" s="73"/>
      <c r="F33" s="77">
        <v>0.06</v>
      </c>
      <c r="G33" s="77">
        <v>0.06</v>
      </c>
      <c r="H33" s="77">
        <v>0.06</v>
      </c>
      <c r="I33" s="79">
        <f t="shared" si="2"/>
        <v>11216.41</v>
      </c>
      <c r="J33" s="79">
        <f t="shared" si="0"/>
        <v>5383.8768</v>
      </c>
      <c r="K33" s="2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7"/>
      <c r="B34" s="47" t="s">
        <v>268</v>
      </c>
      <c r="C34" s="37" t="s">
        <v>18</v>
      </c>
      <c r="D34" s="43">
        <f t="shared" si="1"/>
        <v>41052.060600000004</v>
      </c>
      <c r="E34" s="73"/>
      <c r="F34" s="77">
        <v>0.45</v>
      </c>
      <c r="G34" s="77">
        <v>0.45</v>
      </c>
      <c r="H34" s="77">
        <v>0.47</v>
      </c>
      <c r="I34" s="79">
        <f t="shared" si="2"/>
        <v>11216.41</v>
      </c>
      <c r="J34" s="79">
        <f t="shared" si="0"/>
        <v>41052.060600000004</v>
      </c>
      <c r="K34" s="2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7">
        <v>32</v>
      </c>
      <c r="B35" s="47" t="s">
        <v>262</v>
      </c>
      <c r="C35" s="37" t="s">
        <v>18</v>
      </c>
      <c r="D35" s="43">
        <f t="shared" si="1"/>
        <v>12898.8715</v>
      </c>
      <c r="E35" s="73"/>
      <c r="F35" s="77">
        <v>0.14</v>
      </c>
      <c r="G35" s="77">
        <v>0.14</v>
      </c>
      <c r="H35" s="77">
        <v>0.15</v>
      </c>
      <c r="I35" s="79">
        <f t="shared" si="2"/>
        <v>11216.41</v>
      </c>
      <c r="J35" s="79">
        <f t="shared" si="0"/>
        <v>12898.8715</v>
      </c>
      <c r="K35" s="2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7">
        <v>33</v>
      </c>
      <c r="B36" s="47" t="s">
        <v>264</v>
      </c>
      <c r="C36" s="37" t="s">
        <v>18</v>
      </c>
      <c r="D36" s="43">
        <f t="shared" si="1"/>
        <v>3589.2512</v>
      </c>
      <c r="E36" s="73"/>
      <c r="F36" s="77">
        <v>0.04</v>
      </c>
      <c r="G36" s="77">
        <v>0.04</v>
      </c>
      <c r="H36" s="77">
        <v>0.04</v>
      </c>
      <c r="I36" s="79">
        <f t="shared" si="2"/>
        <v>11216.41</v>
      </c>
      <c r="J36" s="79">
        <f t="shared" si="0"/>
        <v>3589.2512</v>
      </c>
      <c r="K36" s="2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.75">
      <c r="A37" s="37">
        <v>34</v>
      </c>
      <c r="B37" s="47" t="s">
        <v>266</v>
      </c>
      <c r="C37" s="37" t="s">
        <v>18</v>
      </c>
      <c r="D37" s="43">
        <f t="shared" si="1"/>
        <v>437888.64639999997</v>
      </c>
      <c r="E37" s="73"/>
      <c r="F37" s="77">
        <v>4.88</v>
      </c>
      <c r="G37" s="77">
        <v>4.88</v>
      </c>
      <c r="H37" s="77">
        <v>4.88</v>
      </c>
      <c r="I37" s="79">
        <f t="shared" si="2"/>
        <v>11216.41</v>
      </c>
      <c r="J37" s="79">
        <f t="shared" si="0"/>
        <v>437888.64639999997</v>
      </c>
      <c r="K37" s="2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.75">
      <c r="A38" s="37"/>
      <c r="B38" s="47" t="s">
        <v>338</v>
      </c>
      <c r="C38" s="37" t="s">
        <v>18</v>
      </c>
      <c r="D38" s="43">
        <f t="shared" si="1"/>
        <v>134596.91999999998</v>
      </c>
      <c r="E38" s="73"/>
      <c r="F38" s="77">
        <v>1.5</v>
      </c>
      <c r="G38" s="77">
        <v>1.5</v>
      </c>
      <c r="H38" s="77">
        <v>1.5</v>
      </c>
      <c r="I38" s="79">
        <f t="shared" si="2"/>
        <v>11216.41</v>
      </c>
      <c r="J38" s="79">
        <f t="shared" si="0"/>
        <v>134596.91999999998</v>
      </c>
      <c r="K38" s="2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7">
        <v>35</v>
      </c>
      <c r="B39" s="47" t="s">
        <v>287</v>
      </c>
      <c r="C39" s="37" t="s">
        <v>18</v>
      </c>
      <c r="D39" s="43">
        <f t="shared" si="1"/>
        <v>6281.189600000001</v>
      </c>
      <c r="E39" s="73"/>
      <c r="F39" s="77">
        <v>0.07</v>
      </c>
      <c r="G39" s="77">
        <v>0.07</v>
      </c>
      <c r="H39" s="77">
        <v>0.07</v>
      </c>
      <c r="I39" s="79">
        <f t="shared" si="2"/>
        <v>11216.41</v>
      </c>
      <c r="J39" s="79">
        <f t="shared" si="0"/>
        <v>6281.189600000001</v>
      </c>
      <c r="K39" s="2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7">
        <v>36</v>
      </c>
      <c r="B40" s="47" t="s">
        <v>288</v>
      </c>
      <c r="C40" s="37" t="s">
        <v>18</v>
      </c>
      <c r="D40" s="43">
        <f t="shared" si="1"/>
        <v>36789.824799999995</v>
      </c>
      <c r="E40" s="73"/>
      <c r="F40" s="77">
        <v>0.41</v>
      </c>
      <c r="G40" s="77">
        <v>0.41</v>
      </c>
      <c r="H40" s="77">
        <v>0.41</v>
      </c>
      <c r="I40" s="79">
        <f t="shared" si="2"/>
        <v>11216.41</v>
      </c>
      <c r="J40" s="79">
        <f t="shared" si="0"/>
        <v>36789.824799999995</v>
      </c>
      <c r="K40" s="2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7"/>
      <c r="B41" s="47" t="s">
        <v>236</v>
      </c>
      <c r="C41" s="37" t="s">
        <v>18</v>
      </c>
      <c r="D41" s="43">
        <f t="shared" si="1"/>
        <v>10767.7536</v>
      </c>
      <c r="E41" s="73"/>
      <c r="F41" s="77">
        <v>0.12</v>
      </c>
      <c r="G41" s="77">
        <v>0.12</v>
      </c>
      <c r="H41" s="77">
        <v>0.12</v>
      </c>
      <c r="I41" s="79">
        <f t="shared" si="2"/>
        <v>11216.41</v>
      </c>
      <c r="J41" s="79">
        <f t="shared" si="0"/>
        <v>10767.7536</v>
      </c>
      <c r="K41" s="2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7">
        <v>37</v>
      </c>
      <c r="B42" s="47" t="s">
        <v>289</v>
      </c>
      <c r="C42" s="37" t="s">
        <v>18</v>
      </c>
      <c r="D42" s="43">
        <f t="shared" si="1"/>
        <v>234983.78949999998</v>
      </c>
      <c r="E42" s="73"/>
      <c r="F42" s="77">
        <v>2.57</v>
      </c>
      <c r="G42" s="77">
        <v>2.57</v>
      </c>
      <c r="H42" s="77">
        <v>2.7</v>
      </c>
      <c r="I42" s="79">
        <f t="shared" si="2"/>
        <v>11216.41</v>
      </c>
      <c r="J42" s="79">
        <f t="shared" si="0"/>
        <v>234983.78949999998</v>
      </c>
      <c r="K42" s="2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 hidden="1">
      <c r="A43" s="37">
        <v>38</v>
      </c>
      <c r="B43" s="98" t="s">
        <v>188</v>
      </c>
      <c r="C43" s="99"/>
      <c r="D43" s="100"/>
      <c r="E43" s="72"/>
      <c r="I43" s="41"/>
      <c r="J43" s="70"/>
      <c r="K43" s="2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 hidden="1">
      <c r="A44" s="37">
        <v>39</v>
      </c>
      <c r="B44" s="44" t="s">
        <v>189</v>
      </c>
      <c r="C44" s="37" t="s">
        <v>6</v>
      </c>
      <c r="D44" s="43">
        <v>0</v>
      </c>
      <c r="E44" s="73"/>
      <c r="I44" s="41"/>
      <c r="J44" s="70"/>
      <c r="K44" s="2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 hidden="1">
      <c r="A45" s="37">
        <v>40</v>
      </c>
      <c r="B45" s="44" t="s">
        <v>190</v>
      </c>
      <c r="C45" s="37" t="s">
        <v>6</v>
      </c>
      <c r="D45" s="43">
        <v>0</v>
      </c>
      <c r="E45" s="73"/>
      <c r="I45" s="41"/>
      <c r="J45" s="70"/>
      <c r="K45" s="2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.75" hidden="1">
      <c r="A46" s="37">
        <v>41</v>
      </c>
      <c r="B46" s="44" t="s">
        <v>191</v>
      </c>
      <c r="C46" s="37" t="s">
        <v>6</v>
      </c>
      <c r="D46" s="43">
        <v>0</v>
      </c>
      <c r="E46" s="73"/>
      <c r="I46" s="41"/>
      <c r="J46" s="70"/>
      <c r="K46" s="2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 hidden="1">
      <c r="A47" s="37">
        <v>42</v>
      </c>
      <c r="B47" s="44" t="s">
        <v>192</v>
      </c>
      <c r="C47" s="37" t="s">
        <v>18</v>
      </c>
      <c r="D47" s="43">
        <v>0</v>
      </c>
      <c r="E47" s="73"/>
      <c r="F47" s="48" t="s">
        <v>339</v>
      </c>
      <c r="I47" s="41"/>
      <c r="J47" s="70"/>
      <c r="K47" s="2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 hidden="1">
      <c r="A48" s="37">
        <v>50</v>
      </c>
      <c r="B48" s="98" t="s">
        <v>290</v>
      </c>
      <c r="C48" s="99"/>
      <c r="D48" s="100"/>
      <c r="E48" s="72"/>
      <c r="I48" s="41"/>
      <c r="J48" s="70"/>
      <c r="K48" s="2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 hidden="1">
      <c r="A49" s="37">
        <v>51</v>
      </c>
      <c r="B49" s="102" t="s">
        <v>271</v>
      </c>
      <c r="C49" s="103"/>
      <c r="D49" s="104"/>
      <c r="E49" s="81"/>
      <c r="I49" s="41"/>
      <c r="J49" s="70"/>
      <c r="K49" s="2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 hidden="1">
      <c r="A50" s="37">
        <v>52</v>
      </c>
      <c r="B50" s="44" t="s">
        <v>122</v>
      </c>
      <c r="C50" s="37" t="s">
        <v>273</v>
      </c>
      <c r="D50" s="43"/>
      <c r="E50" s="73"/>
      <c r="I50" s="41"/>
      <c r="J50" s="70"/>
      <c r="K50" s="2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 hidden="1">
      <c r="A51" s="37">
        <v>53</v>
      </c>
      <c r="B51" s="44" t="s">
        <v>193</v>
      </c>
      <c r="C51" s="37" t="s">
        <v>18</v>
      </c>
      <c r="D51" s="43"/>
      <c r="E51" s="73"/>
      <c r="I51" s="41"/>
      <c r="J51" s="70"/>
      <c r="K51" s="2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 hidden="1">
      <c r="A52" s="37">
        <v>54</v>
      </c>
      <c r="B52" s="44" t="s">
        <v>194</v>
      </c>
      <c r="C52" s="37" t="s">
        <v>18</v>
      </c>
      <c r="D52" s="43"/>
      <c r="E52" s="73"/>
      <c r="I52" s="41"/>
      <c r="J52" s="70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 hidden="1">
      <c r="A53" s="37">
        <v>55</v>
      </c>
      <c r="B53" s="44" t="s">
        <v>195</v>
      </c>
      <c r="C53" s="37" t="s">
        <v>18</v>
      </c>
      <c r="D53" s="43"/>
      <c r="E53" s="73"/>
      <c r="I53" s="41"/>
      <c r="J53" s="70"/>
      <c r="K53" s="2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 hidden="1">
      <c r="A54" s="37">
        <v>60</v>
      </c>
      <c r="B54" s="98" t="s">
        <v>196</v>
      </c>
      <c r="C54" s="99"/>
      <c r="D54" s="99"/>
      <c r="E54" s="72"/>
      <c r="I54" s="41"/>
      <c r="J54" s="70"/>
      <c r="K54" s="2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 hidden="1">
      <c r="A55" s="37">
        <v>61</v>
      </c>
      <c r="B55" s="44" t="s">
        <v>189</v>
      </c>
      <c r="C55" s="37" t="s">
        <v>6</v>
      </c>
      <c r="D55" s="43">
        <v>0</v>
      </c>
      <c r="E55" s="73"/>
      <c r="I55" s="41"/>
      <c r="J55" s="70"/>
      <c r="K55" s="2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 hidden="1">
      <c r="A56" s="37">
        <v>62</v>
      </c>
      <c r="B56" s="44" t="s">
        <v>190</v>
      </c>
      <c r="C56" s="37" t="s">
        <v>6</v>
      </c>
      <c r="D56" s="43">
        <v>0</v>
      </c>
      <c r="E56" s="73"/>
      <c r="I56" s="41"/>
      <c r="J56" s="70"/>
      <c r="K56" s="2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.75" hidden="1">
      <c r="A57" s="37">
        <v>63</v>
      </c>
      <c r="B57" s="44" t="s">
        <v>191</v>
      </c>
      <c r="C57" s="37" t="s">
        <v>6</v>
      </c>
      <c r="D57" s="43">
        <v>0</v>
      </c>
      <c r="E57" s="73"/>
      <c r="I57" s="41"/>
      <c r="J57" s="70"/>
      <c r="K57" s="2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 hidden="1">
      <c r="A58" s="37">
        <v>64</v>
      </c>
      <c r="B58" s="44" t="s">
        <v>192</v>
      </c>
      <c r="C58" s="37" t="s">
        <v>18</v>
      </c>
      <c r="D58" s="43">
        <v>0</v>
      </c>
      <c r="E58" s="73"/>
      <c r="F58" s="48" t="s">
        <v>339</v>
      </c>
      <c r="I58" s="41"/>
      <c r="J58" s="70"/>
      <c r="K58" s="2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 hidden="1">
      <c r="A59" s="37">
        <v>65</v>
      </c>
      <c r="B59" s="102" t="s">
        <v>291</v>
      </c>
      <c r="C59" s="103"/>
      <c r="D59" s="103"/>
      <c r="E59" s="81"/>
      <c r="I59" s="41"/>
      <c r="J59" s="70"/>
      <c r="K59" s="2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 hidden="1">
      <c r="A60" s="37">
        <v>66</v>
      </c>
      <c r="B60" s="44" t="s">
        <v>122</v>
      </c>
      <c r="C60" s="37" t="s">
        <v>34</v>
      </c>
      <c r="D60" s="43"/>
      <c r="E60" s="73"/>
      <c r="I60" s="41"/>
      <c r="J60" s="70"/>
      <c r="K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 hidden="1">
      <c r="A61" s="37">
        <v>67</v>
      </c>
      <c r="B61" s="44" t="s">
        <v>193</v>
      </c>
      <c r="C61" s="37" t="s">
        <v>18</v>
      </c>
      <c r="D61" s="43"/>
      <c r="E61" s="73"/>
      <c r="I61" s="41"/>
      <c r="J61" s="70"/>
      <c r="K61" s="2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 hidden="1">
      <c r="A62" s="37">
        <v>68</v>
      </c>
      <c r="B62" s="44" t="s">
        <v>194</v>
      </c>
      <c r="C62" s="37" t="s">
        <v>18</v>
      </c>
      <c r="D62" s="43"/>
      <c r="E62" s="73"/>
      <c r="I62" s="41"/>
      <c r="J62" s="70"/>
      <c r="K62" s="2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 hidden="1">
      <c r="A63" s="37">
        <v>69</v>
      </c>
      <c r="B63" s="44" t="s">
        <v>195</v>
      </c>
      <c r="C63" s="37" t="s">
        <v>18</v>
      </c>
      <c r="D63" s="43"/>
      <c r="E63" s="73"/>
      <c r="I63" s="41"/>
      <c r="J63" s="70"/>
      <c r="K63" s="2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 hidden="1">
      <c r="A64" s="37">
        <v>70</v>
      </c>
      <c r="B64" s="102" t="s">
        <v>272</v>
      </c>
      <c r="C64" s="103"/>
      <c r="D64" s="104"/>
      <c r="E64" s="81"/>
      <c r="I64" s="41"/>
      <c r="J64" s="70"/>
      <c r="K64" s="2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 hidden="1">
      <c r="A65" s="37">
        <v>71</v>
      </c>
      <c r="B65" s="44" t="s">
        <v>122</v>
      </c>
      <c r="C65" s="37" t="s">
        <v>34</v>
      </c>
      <c r="D65" s="43"/>
      <c r="E65" s="73"/>
      <c r="I65" s="41"/>
      <c r="J65" s="70"/>
      <c r="K65" s="2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 hidden="1">
      <c r="A66" s="37">
        <v>72</v>
      </c>
      <c r="B66" s="44" t="s">
        <v>193</v>
      </c>
      <c r="C66" s="37" t="s">
        <v>18</v>
      </c>
      <c r="D66" s="43"/>
      <c r="E66" s="73"/>
      <c r="I66" s="41"/>
      <c r="J66" s="70"/>
      <c r="K66" s="2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 hidden="1">
      <c r="A67" s="37">
        <v>73</v>
      </c>
      <c r="B67" s="44" t="s">
        <v>194</v>
      </c>
      <c r="C67" s="37" t="s">
        <v>18</v>
      </c>
      <c r="D67" s="43"/>
      <c r="E67" s="73"/>
      <c r="I67" s="41"/>
      <c r="J67" s="70"/>
      <c r="K67" s="2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 hidden="1">
      <c r="A68" s="37">
        <v>74</v>
      </c>
      <c r="B68" s="44" t="s">
        <v>195</v>
      </c>
      <c r="C68" s="37" t="s">
        <v>18</v>
      </c>
      <c r="D68" s="43"/>
      <c r="E68" s="73"/>
      <c r="I68" s="41"/>
      <c r="J68" s="70"/>
      <c r="K68" s="2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 hidden="1">
      <c r="A69" s="37">
        <v>79</v>
      </c>
      <c r="B69" s="98" t="s">
        <v>196</v>
      </c>
      <c r="C69" s="99"/>
      <c r="D69" s="99"/>
      <c r="E69" s="72"/>
      <c r="I69" s="41"/>
      <c r="J69" s="70"/>
      <c r="K69" s="2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 hidden="1">
      <c r="A70" s="37">
        <v>80</v>
      </c>
      <c r="B70" s="44" t="s">
        <v>189</v>
      </c>
      <c r="C70" s="37" t="s">
        <v>6</v>
      </c>
      <c r="D70" s="43">
        <v>0</v>
      </c>
      <c r="E70" s="73"/>
      <c r="I70" s="41"/>
      <c r="J70" s="70"/>
      <c r="K70" s="2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 hidden="1">
      <c r="A71" s="37">
        <v>81</v>
      </c>
      <c r="B71" s="44" t="s">
        <v>190</v>
      </c>
      <c r="C71" s="37" t="s">
        <v>6</v>
      </c>
      <c r="D71" s="43">
        <v>0</v>
      </c>
      <c r="E71" s="73"/>
      <c r="I71" s="41"/>
      <c r="J71" s="70"/>
      <c r="K71" s="2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.75" hidden="1">
      <c r="A72" s="37">
        <v>82</v>
      </c>
      <c r="B72" s="44" t="s">
        <v>191</v>
      </c>
      <c r="C72" s="37" t="s">
        <v>6</v>
      </c>
      <c r="D72" s="43">
        <v>0</v>
      </c>
      <c r="E72" s="73"/>
      <c r="I72" s="41"/>
      <c r="J72" s="70"/>
      <c r="K72" s="2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 hidden="1">
      <c r="A73" s="37">
        <v>83</v>
      </c>
      <c r="B73" s="44" t="s">
        <v>192</v>
      </c>
      <c r="C73" s="37" t="s">
        <v>18</v>
      </c>
      <c r="D73" s="43">
        <v>0</v>
      </c>
      <c r="E73" s="73"/>
      <c r="F73" s="48" t="s">
        <v>339</v>
      </c>
      <c r="I73" s="41"/>
      <c r="J73" s="70"/>
      <c r="K73" s="2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 hidden="1">
      <c r="A74" s="37">
        <v>84</v>
      </c>
      <c r="B74" s="98" t="s">
        <v>292</v>
      </c>
      <c r="C74" s="99"/>
      <c r="D74" s="99"/>
      <c r="E74" s="72"/>
      <c r="I74" s="41"/>
      <c r="J74" s="70"/>
      <c r="K74" s="2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 hidden="1">
      <c r="A75" s="37">
        <v>85</v>
      </c>
      <c r="B75" s="44" t="s">
        <v>122</v>
      </c>
      <c r="C75" s="37" t="s">
        <v>34</v>
      </c>
      <c r="D75" s="43"/>
      <c r="E75" s="73"/>
      <c r="I75" s="41"/>
      <c r="J75" s="70"/>
      <c r="K75" s="2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 hidden="1">
      <c r="A76" s="37">
        <v>86</v>
      </c>
      <c r="B76" s="44" t="s">
        <v>193</v>
      </c>
      <c r="C76" s="37" t="s">
        <v>18</v>
      </c>
      <c r="D76" s="43"/>
      <c r="E76" s="73"/>
      <c r="I76" s="41"/>
      <c r="J76" s="70"/>
      <c r="K76" s="2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 hidden="1">
      <c r="A77" s="37">
        <v>87</v>
      </c>
      <c r="B77" s="44" t="s">
        <v>194</v>
      </c>
      <c r="C77" s="37" t="s">
        <v>18</v>
      </c>
      <c r="D77" s="43"/>
      <c r="E77" s="73"/>
      <c r="I77" s="41"/>
      <c r="J77" s="70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 hidden="1">
      <c r="A78" s="37">
        <v>88</v>
      </c>
      <c r="B78" s="44" t="s">
        <v>195</v>
      </c>
      <c r="C78" s="37" t="s">
        <v>18</v>
      </c>
      <c r="D78" s="43"/>
      <c r="E78" s="73"/>
      <c r="I78" s="41"/>
      <c r="J78" s="70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 hidden="1">
      <c r="A79" s="37">
        <v>93</v>
      </c>
      <c r="B79" s="98" t="s">
        <v>196</v>
      </c>
      <c r="C79" s="99"/>
      <c r="D79" s="99"/>
      <c r="E79" s="72"/>
      <c r="I79" s="41"/>
      <c r="J79" s="70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 hidden="1">
      <c r="A80" s="37">
        <v>94</v>
      </c>
      <c r="B80" s="44" t="s">
        <v>189</v>
      </c>
      <c r="C80" s="37" t="s">
        <v>6</v>
      </c>
      <c r="D80" s="43">
        <v>0</v>
      </c>
      <c r="E80" s="73"/>
      <c r="I80" s="41"/>
      <c r="J80" s="70"/>
      <c r="K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 hidden="1">
      <c r="A81" s="37">
        <v>95</v>
      </c>
      <c r="B81" s="44" t="s">
        <v>190</v>
      </c>
      <c r="C81" s="37" t="s">
        <v>6</v>
      </c>
      <c r="D81" s="43">
        <v>0</v>
      </c>
      <c r="E81" s="73"/>
      <c r="I81" s="41"/>
      <c r="J81" s="70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.75" hidden="1">
      <c r="A82" s="37">
        <v>96</v>
      </c>
      <c r="B82" s="44" t="s">
        <v>191</v>
      </c>
      <c r="C82" s="37" t="s">
        <v>6</v>
      </c>
      <c r="D82" s="43">
        <v>0</v>
      </c>
      <c r="E82" s="73"/>
      <c r="I82" s="41"/>
      <c r="J82" s="70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 hidden="1">
      <c r="A83" s="37">
        <v>97</v>
      </c>
      <c r="B83" s="44" t="s">
        <v>192</v>
      </c>
      <c r="C83" s="37" t="s">
        <v>18</v>
      </c>
      <c r="D83" s="43">
        <v>0</v>
      </c>
      <c r="E83" s="73"/>
      <c r="I83" s="41"/>
      <c r="J83" s="70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 hidden="1">
      <c r="A84" s="37">
        <v>112</v>
      </c>
      <c r="B84" s="102" t="s">
        <v>293</v>
      </c>
      <c r="C84" s="103"/>
      <c r="D84" s="104"/>
      <c r="E84" s="81"/>
      <c r="I84" s="41"/>
      <c r="J84" s="70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 hidden="1">
      <c r="A85" s="37">
        <v>113</v>
      </c>
      <c r="B85" s="44" t="s">
        <v>122</v>
      </c>
      <c r="C85" s="37" t="s">
        <v>294</v>
      </c>
      <c r="D85" s="43"/>
      <c r="E85" s="73"/>
      <c r="I85" s="41"/>
      <c r="J85" s="70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 hidden="1">
      <c r="A86" s="37">
        <v>114</v>
      </c>
      <c r="B86" s="44" t="s">
        <v>193</v>
      </c>
      <c r="C86" s="37" t="s">
        <v>18</v>
      </c>
      <c r="D86" s="43"/>
      <c r="E86" s="73"/>
      <c r="I86" s="41"/>
      <c r="J86" s="70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 hidden="1">
      <c r="A87" s="37">
        <v>115</v>
      </c>
      <c r="B87" s="44" t="s">
        <v>194</v>
      </c>
      <c r="C87" s="37" t="s">
        <v>18</v>
      </c>
      <c r="D87" s="43"/>
      <c r="E87" s="73"/>
      <c r="I87" s="41"/>
      <c r="J87" s="70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 hidden="1">
      <c r="A88" s="37">
        <v>116</v>
      </c>
      <c r="B88" s="44" t="s">
        <v>195</v>
      </c>
      <c r="C88" s="37" t="s">
        <v>18</v>
      </c>
      <c r="D88" s="43"/>
      <c r="E88" s="73"/>
      <c r="I88" s="41"/>
      <c r="J88" s="70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 hidden="1">
      <c r="A89" s="37">
        <v>121</v>
      </c>
      <c r="B89" s="98" t="s">
        <v>196</v>
      </c>
      <c r="C89" s="99"/>
      <c r="D89" s="100"/>
      <c r="E89" s="72"/>
      <c r="I89" s="41"/>
      <c r="J89" s="70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 hidden="1">
      <c r="A90" s="37">
        <v>122</v>
      </c>
      <c r="B90" s="44" t="s">
        <v>189</v>
      </c>
      <c r="C90" s="37" t="s">
        <v>6</v>
      </c>
      <c r="D90" s="43">
        <v>0</v>
      </c>
      <c r="E90" s="73"/>
      <c r="I90" s="41"/>
      <c r="J90" s="70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 hidden="1">
      <c r="A91" s="37">
        <v>123</v>
      </c>
      <c r="B91" s="44" t="s">
        <v>190</v>
      </c>
      <c r="C91" s="37" t="s">
        <v>6</v>
      </c>
      <c r="D91" s="43">
        <v>0</v>
      </c>
      <c r="E91" s="73"/>
      <c r="I91" s="41"/>
      <c r="J91" s="70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.75" hidden="1">
      <c r="A92" s="37">
        <v>124</v>
      </c>
      <c r="B92" s="44" t="s">
        <v>191</v>
      </c>
      <c r="C92" s="37" t="s">
        <v>6</v>
      </c>
      <c r="D92" s="43">
        <v>0</v>
      </c>
      <c r="E92" s="73"/>
      <c r="I92" s="41"/>
      <c r="J92" s="70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 hidden="1">
      <c r="A93" s="37">
        <v>125</v>
      </c>
      <c r="B93" s="44" t="s">
        <v>192</v>
      </c>
      <c r="C93" s="37" t="s">
        <v>18</v>
      </c>
      <c r="D93" s="43">
        <v>0</v>
      </c>
      <c r="E93" s="73"/>
      <c r="I93" s="41"/>
      <c r="J93" s="70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 hidden="1">
      <c r="A94" s="37">
        <v>126</v>
      </c>
      <c r="B94" s="98" t="s">
        <v>197</v>
      </c>
      <c r="C94" s="99"/>
      <c r="D94" s="100"/>
      <c r="E94" s="72"/>
      <c r="I94" s="41"/>
      <c r="J94" s="70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 hidden="1">
      <c r="A95" s="37">
        <v>127</v>
      </c>
      <c r="B95" s="44" t="s">
        <v>198</v>
      </c>
      <c r="C95" s="37" t="s">
        <v>6</v>
      </c>
      <c r="D95" s="43">
        <v>0</v>
      </c>
      <c r="E95" s="73"/>
      <c r="I95" s="41"/>
      <c r="J95" s="70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 hidden="1">
      <c r="A96" s="37">
        <v>128</v>
      </c>
      <c r="B96" s="44" t="s">
        <v>199</v>
      </c>
      <c r="C96" s="37" t="s">
        <v>6</v>
      </c>
      <c r="D96" s="43">
        <v>0</v>
      </c>
      <c r="E96" s="73"/>
      <c r="I96" s="41"/>
      <c r="J96" s="70"/>
      <c r="K96" s="21"/>
    </row>
    <row r="97" spans="2:5" ht="15.75">
      <c r="B97" s="101"/>
      <c r="C97" s="101"/>
      <c r="D97" s="101"/>
      <c r="E97" s="82"/>
    </row>
    <row r="98" ht="15.75">
      <c r="B98" s="15" t="s">
        <v>346</v>
      </c>
    </row>
  </sheetData>
  <sheetProtection/>
  <mergeCells count="16">
    <mergeCell ref="B84:D84"/>
    <mergeCell ref="B89:D89"/>
    <mergeCell ref="B94:D94"/>
    <mergeCell ref="B97:D97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2020-04-01T16:35:17Z</dcterms:modified>
  <cp:category/>
  <cp:version/>
  <cp:contentType/>
  <cp:contentStatus/>
</cp:coreProperties>
</file>